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codeName="ThisWorkbook" defaultThemeVersion="124226"/>
  <xr:revisionPtr revIDLastSave="0" documentId="13_ncr:1_{0E26CA9D-66BA-4A1C-89C5-6FCD72779A17}" xr6:coauthVersionLast="47" xr6:coauthVersionMax="47" xr10:uidLastSave="{00000000-0000-0000-0000-000000000000}"/>
  <workbookProtection workbookAlgorithmName="SHA-512" workbookHashValue="+RPbqeh+bHIeRQko39lOkLP/JD/uPi7KrgjahehlCKG5Glaj3mtwjpuWefx3u7Y5n23IMEaRyYer6B8C0zOnag==" workbookSaltValue="FlSeEvzr9U9iHssVDuSdCw==" workbookSpinCount="100000" lockStructure="1"/>
  <bookViews>
    <workbookView xWindow="38280" yWindow="-60" windowWidth="38640" windowHeight="21120" xr2:uid="{00000000-000D-0000-FFFF-FFFF00000000}"/>
  </bookViews>
  <sheets>
    <sheet name="1. Instructions" sheetId="2" r:id="rId1"/>
    <sheet name="2. Personal Details" sheetId="3" r:id="rId2"/>
    <sheet name="3. Household Contents" sheetId="1" r:id="rId3"/>
    <sheet name="4. Terms &amp; Conditions" sheetId="5" r:id="rId4"/>
    <sheet name="5. Employing Office" sheetId="8" r:id="rId5"/>
    <sheet name="Import" sheetId="7" state="hidden" r:id="rId6"/>
    <sheet name="Validation" sheetId="6" state="hidden" r:id="rId7"/>
  </sheets>
  <definedNames>
    <definedName name="Country">Validation!$B$18:$B$32</definedName>
    <definedName name="Currency">Validation!$B$34:$B$43</definedName>
    <definedName name="DataImport">Import!$A$2:$A$25</definedName>
    <definedName name="Move">Validation!$B$13:$B$16</definedName>
    <definedName name="OrgCodes">Validation!$B$54:$C$113</definedName>
    <definedName name="OrgList">Validation!$B$54:$B$113</definedName>
    <definedName name="_xlnm.Print_Area" localSheetId="0">'1. Instructions'!$A$1:$C$14</definedName>
    <definedName name="_xlnm.Print_Area" localSheetId="1">'2. Personal Details'!$A$1:$F$35</definedName>
    <definedName name="_xlnm.Print_Area" localSheetId="3">'4. Terms &amp; Conditions'!$A$8:$C$36</definedName>
    <definedName name="_xlnm.Print_Titles" localSheetId="2">'3. Household Contents'!$4:$4</definedName>
    <definedName name="Removalist">Validation!$B$45:$B$51</definedName>
    <definedName name="STATE">Validation!$B$1:$B$8</definedName>
    <definedName name="Transport" localSheetId="4">Validation!#REF!</definedName>
    <definedName name="Transport">Validation!#REF!</definedName>
    <definedName name="YesNo">Validation!$B$10:$B$11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4" i="1" l="1"/>
  <c r="A23" i="7"/>
  <c r="A5" i="8"/>
  <c r="A16" i="7" l="1"/>
  <c r="A11" i="7"/>
  <c r="A10" i="7"/>
  <c r="A12" i="7"/>
  <c r="A18" i="7"/>
  <c r="A2" i="7" l="1"/>
  <c r="A19" i="7" l="1"/>
  <c r="A20" i="7"/>
  <c r="A21" i="7"/>
  <c r="A22" i="7" l="1"/>
  <c r="A14" i="7"/>
  <c r="A8" i="7"/>
  <c r="A5" i="7" l="1"/>
  <c r="A25" i="7" l="1"/>
  <c r="A17" i="7"/>
  <c r="A15" i="7"/>
  <c r="A13" i="7"/>
  <c r="A6" i="7"/>
  <c r="A4" i="7"/>
  <c r="A9" i="7"/>
  <c r="A7" i="7"/>
  <c r="A3" i="7"/>
  <c r="E19" i="1" l="1"/>
  <c r="B214" i="1" l="1"/>
  <c r="E18" i="1" s="1"/>
  <c r="B177" i="1"/>
  <c r="E17" i="1" s="1"/>
  <c r="B159" i="1"/>
  <c r="E16" i="1" s="1"/>
  <c r="B138" i="1"/>
  <c r="E15" i="1" s="1"/>
  <c r="B86" i="1"/>
  <c r="E14" i="1" s="1"/>
  <c r="B119" i="1"/>
  <c r="E13" i="1" s="1"/>
  <c r="B71" i="1"/>
  <c r="E12" i="1" s="1"/>
  <c r="B106" i="1"/>
  <c r="E11" i="1" s="1"/>
  <c r="B62" i="1"/>
  <c r="E10" i="1" s="1"/>
  <c r="B48" i="1"/>
  <c r="E9" i="1" s="1"/>
  <c r="B34" i="1"/>
  <c r="E8" i="1" s="1"/>
  <c r="B20" i="1"/>
  <c r="E7" i="1" s="1"/>
  <c r="E20" i="1" l="1"/>
  <c r="E23" i="3" s="1"/>
  <c r="A24" i="7" s="1"/>
</calcChain>
</file>

<file path=xl/sharedStrings.xml><?xml version="1.0" encoding="utf-8"?>
<sst xmlns="http://schemas.openxmlformats.org/spreadsheetml/2006/main" count="442" uniqueCount="391">
  <si>
    <t>Replacement Value</t>
  </si>
  <si>
    <t>BEDROOM 1</t>
  </si>
  <si>
    <t>Bed Mattress</t>
  </si>
  <si>
    <t>Bedroom Suite</t>
  </si>
  <si>
    <t>Bedside Lamps</t>
  </si>
  <si>
    <t>Blankets / Linen</t>
  </si>
  <si>
    <t>Clothing – Gents</t>
  </si>
  <si>
    <t>Clothing – Ladies</t>
  </si>
  <si>
    <t>Dressing Table</t>
  </si>
  <si>
    <t>Pictures / Ornaments</t>
  </si>
  <si>
    <t>TV</t>
  </si>
  <si>
    <t>Wardrobe</t>
  </si>
  <si>
    <t>Other</t>
  </si>
  <si>
    <t>BEDROOM 2</t>
  </si>
  <si>
    <t>Clothing</t>
  </si>
  <si>
    <t>Toys / Books</t>
  </si>
  <si>
    <t>BEDROOM 3</t>
  </si>
  <si>
    <t>BEDROOM 4</t>
  </si>
  <si>
    <t>TV / Stereo</t>
  </si>
  <si>
    <t>LOUNGE ROOM</t>
  </si>
  <si>
    <t>Bookcase</t>
  </si>
  <si>
    <t>Books</t>
  </si>
  <si>
    <t>Cassettes / Videos / DVDs</t>
  </si>
  <si>
    <t>CD Player &amp; CDs</t>
  </si>
  <si>
    <t>Crystal</t>
  </si>
  <si>
    <t>Cushions</t>
  </si>
  <si>
    <t>Lamps</t>
  </si>
  <si>
    <t>Lounge Suite</t>
  </si>
  <si>
    <t>Occasional Table</t>
  </si>
  <si>
    <t>Piano / Keyboard / Organ</t>
  </si>
  <si>
    <t>Stereo Equipment</t>
  </si>
  <si>
    <t>Television</t>
  </si>
  <si>
    <t>Wall Unit</t>
  </si>
  <si>
    <t>HALLWAY</t>
  </si>
  <si>
    <t>Hallstand</t>
  </si>
  <si>
    <t>Lamp</t>
  </si>
  <si>
    <t>Telephone Table</t>
  </si>
  <si>
    <t>DINING ROOM</t>
  </si>
  <si>
    <t>Buffet – Hutch</t>
  </si>
  <si>
    <t>Crockery</t>
  </si>
  <si>
    <t>Crystal Cabinet</t>
  </si>
  <si>
    <t>Cutlery Service</t>
  </si>
  <si>
    <t>Dining Suite</t>
  </si>
  <si>
    <t>Dinner Service</t>
  </si>
  <si>
    <t>Glassware</t>
  </si>
  <si>
    <t>STUDY</t>
  </si>
  <si>
    <t>Chairs</t>
  </si>
  <si>
    <t>Computer / Printer</t>
  </si>
  <si>
    <t>Desk</t>
  </si>
  <si>
    <t>Chair</t>
  </si>
  <si>
    <t>Filing Cabinet</t>
  </si>
  <si>
    <t>Telephone / Fax</t>
  </si>
  <si>
    <t>KITCHEN</t>
  </si>
  <si>
    <t>Cutlery / Utensils</t>
  </si>
  <si>
    <t>Dishwasher (mobile)</t>
  </si>
  <si>
    <t>Electrical Appliances</t>
  </si>
  <si>
    <t>Food</t>
  </si>
  <si>
    <t>Freezer</t>
  </si>
  <si>
    <t>High Chair</t>
  </si>
  <si>
    <t>Microwave</t>
  </si>
  <si>
    <t>Other Cooking Equip.</t>
  </si>
  <si>
    <t>Plastic &amp; Glassware</t>
  </si>
  <si>
    <t>Pots &amp; Pans</t>
  </si>
  <si>
    <t>Refrigerator</t>
  </si>
  <si>
    <t>FAMILY ROOM</t>
  </si>
  <si>
    <t>CD Player</t>
  </si>
  <si>
    <t>CDs</t>
  </si>
  <si>
    <t>Chairs / Lounge Suite</t>
  </si>
  <si>
    <t>DVD player</t>
  </si>
  <si>
    <t>Exercise Equipment</t>
  </si>
  <si>
    <t>Games / Toys</t>
  </si>
  <si>
    <t>Musical Instruments</t>
  </si>
  <si>
    <t>Rugs</t>
  </si>
  <si>
    <t>Sewing Machine</t>
  </si>
  <si>
    <t>Stereo</t>
  </si>
  <si>
    <t>Video</t>
  </si>
  <si>
    <t>Video tapes &amp; DVDs</t>
  </si>
  <si>
    <t>BATHROOM / LAUNDRY</t>
  </si>
  <si>
    <t>Cleaning Utensils</t>
  </si>
  <si>
    <t>Clothes Dryer</t>
  </si>
  <si>
    <t>Hair Dryer, Shaver, etc</t>
  </si>
  <si>
    <t>Iron, Ironing board</t>
  </si>
  <si>
    <t>Laundry Trolley</t>
  </si>
  <si>
    <t>Linen</t>
  </si>
  <si>
    <t>Linen Basket</t>
  </si>
  <si>
    <t>Mops, brooms etc</t>
  </si>
  <si>
    <t>Toiletries</t>
  </si>
  <si>
    <t>Washing Machine</t>
  </si>
  <si>
    <t>Vacuum Cleaner</t>
  </si>
  <si>
    <t>GENERAL</t>
  </si>
  <si>
    <t>Air Conditioner (Portable)</t>
  </si>
  <si>
    <t>BBQ</t>
  </si>
  <si>
    <t>Bicycles</t>
  </si>
  <si>
    <t>Camping Equipment</t>
  </si>
  <si>
    <t>Clocks</t>
  </si>
  <si>
    <t>Curtains</t>
  </si>
  <si>
    <t>Electric Fan</t>
  </si>
  <si>
    <t>Garden Tools</t>
  </si>
  <si>
    <t>Golf Clubs &amp; Bag</t>
  </si>
  <si>
    <t>Heater</t>
  </si>
  <si>
    <t>Hobby Collection</t>
  </si>
  <si>
    <t>Ladder</t>
  </si>
  <si>
    <t>Lawnmower</t>
  </si>
  <si>
    <t>Light Fittings</t>
  </si>
  <si>
    <t>Outdoor Setting</t>
  </si>
  <si>
    <t>Pet Care</t>
  </si>
  <si>
    <t>Photographic Equip.</t>
  </si>
  <si>
    <t>Pool</t>
  </si>
  <si>
    <t>Pool Table</t>
  </si>
  <si>
    <t>Radios</t>
  </si>
  <si>
    <t>Resource Materials</t>
  </si>
  <si>
    <t>Suitcases</t>
  </si>
  <si>
    <t>Table Tennis Table</t>
  </si>
  <si>
    <t>Tools</t>
  </si>
  <si>
    <t>Tools (Power)</t>
  </si>
  <si>
    <t>Wheelbarrow</t>
  </si>
  <si>
    <t>Window Dressing</t>
  </si>
  <si>
    <t>Workbench</t>
  </si>
  <si>
    <t>SUMMARY</t>
  </si>
  <si>
    <t>Bedroom 1</t>
  </si>
  <si>
    <t>Bedroom 2</t>
  </si>
  <si>
    <t>Bedroom 3</t>
  </si>
  <si>
    <t>Bedroom 4</t>
  </si>
  <si>
    <t>Lounge Room</t>
  </si>
  <si>
    <t>Hallway</t>
  </si>
  <si>
    <t>Dining Room</t>
  </si>
  <si>
    <t>Study</t>
  </si>
  <si>
    <t>Kitchen</t>
  </si>
  <si>
    <t>Family Room</t>
  </si>
  <si>
    <t>Bathroom / Laundry</t>
  </si>
  <si>
    <t>General</t>
  </si>
  <si>
    <t xml:space="preserve">Special Valuables </t>
  </si>
  <si>
    <t>TOTAL CONTENTS</t>
  </si>
  <si>
    <t>Item</t>
  </si>
  <si>
    <t>Other – DO NOT INCLUDE MOTOR VEHICLES</t>
  </si>
  <si>
    <t>Dining Room—Total</t>
  </si>
  <si>
    <t>Bedroom 4—Total</t>
  </si>
  <si>
    <t>Bedroom 1—Total</t>
  </si>
  <si>
    <t>Study—Total</t>
  </si>
  <si>
    <t>Bedroom 2—Total</t>
  </si>
  <si>
    <t>Lounge—Total</t>
  </si>
  <si>
    <t>Hallway—Total</t>
  </si>
  <si>
    <t>Bedroom 3—Total</t>
  </si>
  <si>
    <t xml:space="preserve">Kitchen—Total </t>
  </si>
  <si>
    <t>Family Room—Total</t>
  </si>
  <si>
    <t>General—Total</t>
  </si>
  <si>
    <t>Bathroom / Laundry—Total</t>
  </si>
  <si>
    <t>Carpets, Rugs</t>
  </si>
  <si>
    <r>
      <rPr>
        <sz val="16"/>
        <color theme="1"/>
        <rFont val="Calibri"/>
        <family val="2"/>
        <scheme val="minor"/>
      </rPr>
      <t>Employee Relocation Protection</t>
    </r>
    <r>
      <rPr>
        <b/>
        <sz val="16"/>
        <color theme="1"/>
        <rFont val="Calibri"/>
        <family val="2"/>
        <scheme val="minor"/>
      </rPr>
      <t xml:space="preserve">                                                         INSTRUCTIONS</t>
    </r>
  </si>
  <si>
    <t>Phone Number</t>
  </si>
  <si>
    <t>Email address</t>
  </si>
  <si>
    <t>New Employer</t>
  </si>
  <si>
    <t>Position</t>
  </si>
  <si>
    <t>Location Details</t>
  </si>
  <si>
    <t>Current Address</t>
  </si>
  <si>
    <t xml:space="preserve">This move is </t>
  </si>
  <si>
    <t>Removal Details</t>
  </si>
  <si>
    <t>Name of Removalist</t>
  </si>
  <si>
    <t>Departure Date</t>
  </si>
  <si>
    <t>Storage Details</t>
  </si>
  <si>
    <t>Total Replacement Value of Goods to be covered</t>
  </si>
  <si>
    <t>TO BE COMPLETED BY THE EMPLOYING OFFICE</t>
  </si>
  <si>
    <t>To:</t>
  </si>
  <si>
    <t>The Manager, Risk Management Service</t>
  </si>
  <si>
    <r>
      <rPr>
        <sz val="16"/>
        <color theme="1"/>
        <rFont val="Calibri"/>
        <family val="2"/>
        <scheme val="minor"/>
      </rPr>
      <t>Employee Relocation Protection</t>
    </r>
    <r>
      <rPr>
        <b/>
        <sz val="16"/>
        <color theme="1"/>
        <rFont val="Calibri"/>
        <family val="2"/>
        <scheme val="minor"/>
      </rPr>
      <t xml:space="preserve">                                                         TERMS &amp; CONDITIONS</t>
    </r>
  </si>
  <si>
    <t>Secretary/Treasurer or Manager, etc.</t>
  </si>
  <si>
    <t>City</t>
  </si>
  <si>
    <t>State</t>
  </si>
  <si>
    <t>Post Code</t>
  </si>
  <si>
    <t>NSW</t>
  </si>
  <si>
    <t>ACT</t>
  </si>
  <si>
    <t>QLD</t>
  </si>
  <si>
    <t>VIC</t>
  </si>
  <si>
    <t>TAS</t>
  </si>
  <si>
    <t>WA</t>
  </si>
  <si>
    <t>SA</t>
  </si>
  <si>
    <t>NT</t>
  </si>
  <si>
    <t>Yes/No</t>
  </si>
  <si>
    <t>Yes</t>
  </si>
  <si>
    <t>No</t>
  </si>
  <si>
    <t>Move</t>
  </si>
  <si>
    <t>Suburban</t>
  </si>
  <si>
    <t>Within the State</t>
  </si>
  <si>
    <t>Interstate</t>
  </si>
  <si>
    <t>Overseas</t>
  </si>
  <si>
    <t>PRINT</t>
  </si>
  <si>
    <t>Send this document as an attachment in an email to the person in your new employing office who will authorise this cover.</t>
  </si>
  <si>
    <t>Country</t>
  </si>
  <si>
    <t>Australia</t>
  </si>
  <si>
    <t>New Zealand</t>
  </si>
  <si>
    <t>Fiji</t>
  </si>
  <si>
    <t>Cook Islands</t>
  </si>
  <si>
    <t>French Polynesia</t>
  </si>
  <si>
    <t>Kiribati</t>
  </si>
  <si>
    <t>New Caledonia</t>
  </si>
  <si>
    <t>Papua New Guinea</t>
  </si>
  <si>
    <t>Western Samoa</t>
  </si>
  <si>
    <t>Tonga</t>
  </si>
  <si>
    <t>Vanuatu</t>
  </si>
  <si>
    <t>Tuvalu</t>
  </si>
  <si>
    <t>Solomon Islands</t>
  </si>
  <si>
    <t>Pitcairn Islands</t>
  </si>
  <si>
    <t>American Samoa</t>
  </si>
  <si>
    <t>Date</t>
  </si>
  <si>
    <t>SPECIAL VALUABLES</t>
  </si>
  <si>
    <t>Special Valuables—Total</t>
  </si>
  <si>
    <r>
      <t xml:space="preserve">Please complete all sections of this request form and </t>
    </r>
    <r>
      <rPr>
        <i/>
        <u/>
        <sz val="11"/>
        <color theme="1"/>
        <rFont val="Calibri"/>
        <family val="2"/>
        <scheme val="minor"/>
      </rPr>
      <t>forward them to your new employer</t>
    </r>
    <r>
      <rPr>
        <sz val="11"/>
        <color theme="1"/>
        <rFont val="Calibri"/>
        <family val="2"/>
        <scheme val="minor"/>
      </rPr>
      <t>.  A copy should be kept for future reference.</t>
    </r>
  </si>
  <si>
    <t>Data Import</t>
  </si>
  <si>
    <t>Surname</t>
  </si>
  <si>
    <t>Given Name</t>
  </si>
  <si>
    <t>Currency</t>
  </si>
  <si>
    <t>USD</t>
  </si>
  <si>
    <t>AUD</t>
  </si>
  <si>
    <t>XPF</t>
  </si>
  <si>
    <t>FJD</t>
  </si>
  <si>
    <t>NZD</t>
  </si>
  <si>
    <t>PGK</t>
  </si>
  <si>
    <t>SBD</t>
  </si>
  <si>
    <t>TOP</t>
  </si>
  <si>
    <t>VUV</t>
  </si>
  <si>
    <t>WST</t>
  </si>
  <si>
    <t>Removalist if Other</t>
  </si>
  <si>
    <t>Removalists</t>
  </si>
  <si>
    <t>Crown Removals</t>
  </si>
  <si>
    <t>Grace Removals</t>
  </si>
  <si>
    <t>Self</t>
  </si>
  <si>
    <t>Orgaisation</t>
  </si>
  <si>
    <t>Code</t>
  </si>
  <si>
    <t>ADRA - AUS</t>
  </si>
  <si>
    <t>1B</t>
  </si>
  <si>
    <t>ADRA - NZ</t>
  </si>
  <si>
    <t>8I</t>
  </si>
  <si>
    <t>Adventist Media Centre</t>
  </si>
  <si>
    <t>2F</t>
  </si>
  <si>
    <t>1J</t>
  </si>
  <si>
    <t>American Samoa Mission</t>
  </si>
  <si>
    <t>CA</t>
  </si>
  <si>
    <t>Atoifi Adventist Hospital</t>
  </si>
  <si>
    <t>Australian Uninon Conf Ltd</t>
  </si>
  <si>
    <t>5P</t>
  </si>
  <si>
    <t>Avondale College</t>
  </si>
  <si>
    <t>2A</t>
  </si>
  <si>
    <t>Cook Islands Mission</t>
  </si>
  <si>
    <t>CC</t>
  </si>
  <si>
    <t>Fiji Mission</t>
  </si>
  <si>
    <t>CF</t>
  </si>
  <si>
    <t>French Polynesia Mission</t>
  </si>
  <si>
    <t>8H</t>
  </si>
  <si>
    <t>Fulton College</t>
  </si>
  <si>
    <t>CH</t>
  </si>
  <si>
    <t>Greater Sydney - Aged Care</t>
  </si>
  <si>
    <t>4K</t>
  </si>
  <si>
    <t>Greater Sydney - Conference</t>
  </si>
  <si>
    <t>4B</t>
  </si>
  <si>
    <t>Greater Sydney - Schools</t>
  </si>
  <si>
    <t>4J</t>
  </si>
  <si>
    <t>Kiribati Mission</t>
  </si>
  <si>
    <t>WK</t>
  </si>
  <si>
    <t>Longburn College</t>
  </si>
  <si>
    <t>8E</t>
  </si>
  <si>
    <t>New Caledonia Mission</t>
  </si>
  <si>
    <t>CX</t>
  </si>
  <si>
    <t>New Zealand Pacific Union Conf</t>
  </si>
  <si>
    <t>8A</t>
  </si>
  <si>
    <t>NNSW - Aged Care</t>
  </si>
  <si>
    <t>4F</t>
  </si>
  <si>
    <t>NNSW - Conference</t>
  </si>
  <si>
    <t>4C</t>
  </si>
  <si>
    <t>NNSW - Schools</t>
  </si>
  <si>
    <t>4G</t>
  </si>
  <si>
    <t>North New Zealand Conference</t>
  </si>
  <si>
    <t>8C</t>
  </si>
  <si>
    <t>Norther Aust - Conference</t>
  </si>
  <si>
    <t>4D</t>
  </si>
  <si>
    <t>NZ - Schools</t>
  </si>
  <si>
    <t>9N</t>
  </si>
  <si>
    <t>Pacific Adventist University</t>
  </si>
  <si>
    <t>SP</t>
  </si>
  <si>
    <t>Papua New Guinea Union Mission</t>
  </si>
  <si>
    <t>P1</t>
  </si>
  <si>
    <t>Risk Management Service</t>
  </si>
  <si>
    <t>2G</t>
  </si>
  <si>
    <t>SA - Conference</t>
  </si>
  <si>
    <t>5E</t>
  </si>
  <si>
    <t>SA - Schools</t>
  </si>
  <si>
    <t>5N</t>
  </si>
  <si>
    <t>SNSW - Conference</t>
  </si>
  <si>
    <t>5F</t>
  </si>
  <si>
    <t>SNSW - Schools</t>
  </si>
  <si>
    <t>5O</t>
  </si>
  <si>
    <t>South New Zealand Conference</t>
  </si>
  <si>
    <t>8B</t>
  </si>
  <si>
    <t>South Pacific Division Ltd</t>
  </si>
  <si>
    <t>South QLD - Aged Care</t>
  </si>
  <si>
    <t>4I</t>
  </si>
  <si>
    <t>South QLD - Conference</t>
  </si>
  <si>
    <t>4E</t>
  </si>
  <si>
    <t>South QLD - Schools</t>
  </si>
  <si>
    <t>4H</t>
  </si>
  <si>
    <t>Sydney Adventist Hospital</t>
  </si>
  <si>
    <t>2D</t>
  </si>
  <si>
    <t>TAS - Conference</t>
  </si>
  <si>
    <t>5G</t>
  </si>
  <si>
    <t>TAS - Schools</t>
  </si>
  <si>
    <t>5L</t>
  </si>
  <si>
    <t>Tonga &amp; Niue Mission</t>
  </si>
  <si>
    <t>CT</t>
  </si>
  <si>
    <t>Trans Pacific Union Mission</t>
  </si>
  <si>
    <t>C1</t>
  </si>
  <si>
    <t>Vanuatu Mission</t>
  </si>
  <si>
    <t>WV</t>
  </si>
  <si>
    <t>VIC - Aged Care</t>
  </si>
  <si>
    <t>5Q</t>
  </si>
  <si>
    <t>VIC - Conference</t>
  </si>
  <si>
    <t>5H</t>
  </si>
  <si>
    <t>VIC - Schools</t>
  </si>
  <si>
    <t>5M</t>
  </si>
  <si>
    <t>WA - Aged Care</t>
  </si>
  <si>
    <t>5R</t>
  </si>
  <si>
    <t>WA - Conference</t>
  </si>
  <si>
    <t>5J</t>
  </si>
  <si>
    <t>WA - Schools</t>
  </si>
  <si>
    <t>5D</t>
  </si>
  <si>
    <t>CW</t>
  </si>
  <si>
    <t>Movments International</t>
  </si>
  <si>
    <t>Wridgways</t>
  </si>
  <si>
    <t>If yes, duration of storage in months</t>
  </si>
  <si>
    <t>Type your name and the date where required on this section</t>
  </si>
  <si>
    <t>Save the completed document.</t>
  </si>
  <si>
    <t>The person who authorises the Relocation will sign and forward the form to RMS</t>
  </si>
  <si>
    <t>Allied Pickfords</t>
  </si>
  <si>
    <t>Kitchen Table &amp; Chairs</t>
  </si>
  <si>
    <t>Employee Details</t>
  </si>
  <si>
    <t>Proposed New Address</t>
  </si>
  <si>
    <t>Name</t>
  </si>
  <si>
    <t>I UNDERSTAND AND AGREE TO THE TERMS AND CONDITIONS IN THE INFORMATION PACKAGE:</t>
  </si>
  <si>
    <t>EMAIL (Preferred)</t>
  </si>
  <si>
    <r>
      <rPr>
        <i/>
        <sz val="16"/>
        <color theme="1"/>
        <rFont val="Calibri"/>
        <family val="2"/>
        <scheme val="minor"/>
      </rPr>
      <t xml:space="preserve">Employee Relocation Protection </t>
    </r>
    <r>
      <rPr>
        <b/>
        <sz val="16"/>
        <color theme="1"/>
        <rFont val="Calibri"/>
        <family val="2"/>
        <scheme val="minor"/>
      </rPr>
      <t xml:space="preserve">                                      APPLICATION FORM</t>
    </r>
  </si>
  <si>
    <t>1) Unless you state otherwise, the above figure will be accepted as Australian currency.
2) If you are uplifting goods from more than one location we will assume the above amount covers the total value of goods from all locations.</t>
  </si>
  <si>
    <t>Will goods be stored at any time during the relocation?</t>
  </si>
  <si>
    <t>If yes, Name of storage Company</t>
  </si>
  <si>
    <t>If yes, Address</t>
  </si>
  <si>
    <t>Reason if duration if more than 6 months</t>
  </si>
  <si>
    <r>
      <rPr>
        <i/>
        <sz val="16"/>
        <color theme="1"/>
        <rFont val="Calibri"/>
        <family val="2"/>
        <scheme val="minor"/>
      </rPr>
      <t xml:space="preserve">Employee Relocation Protection </t>
    </r>
    <r>
      <rPr>
        <b/>
        <sz val="16"/>
        <color theme="1"/>
        <rFont val="Calibri"/>
        <family val="2"/>
        <scheme val="minor"/>
      </rPr>
      <t xml:space="preserve">                                      DETAILED SCHEDULE OF HOUSEHOLD CONTENTS</t>
    </r>
  </si>
  <si>
    <t>Children's Playground</t>
  </si>
  <si>
    <t>Whipper snipper</t>
  </si>
  <si>
    <t>Unless otherwise stated the figures will be accepted as Australian currency</t>
  </si>
  <si>
    <r>
      <t xml:space="preserve">Place values into all appropriate areas of section </t>
    </r>
    <r>
      <rPr>
        <i/>
        <sz val="11"/>
        <color theme="1"/>
        <rFont val="Calibri"/>
        <family val="2"/>
        <scheme val="minor"/>
      </rPr>
      <t>3. Household Contents</t>
    </r>
  </si>
  <si>
    <r>
      <t xml:space="preserve">Complete all parts of section </t>
    </r>
    <r>
      <rPr>
        <i/>
        <sz val="11"/>
        <color theme="1"/>
        <rFont val="Calibri"/>
        <family val="2"/>
        <scheme val="minor"/>
      </rPr>
      <t>2. Personal Details</t>
    </r>
  </si>
  <si>
    <r>
      <t xml:space="preserve">Complete section </t>
    </r>
    <r>
      <rPr>
        <i/>
        <sz val="11"/>
        <color theme="1"/>
        <rFont val="Calibri"/>
        <family val="2"/>
        <scheme val="minor"/>
      </rPr>
      <t>4. Terms &amp; Conditions</t>
    </r>
  </si>
  <si>
    <r>
      <t xml:space="preserve">The person who authorises the Relocation will enter their name on section </t>
    </r>
    <r>
      <rPr>
        <i/>
        <sz val="11"/>
        <color theme="1"/>
        <rFont val="Calibri"/>
        <family val="2"/>
        <scheme val="minor"/>
      </rPr>
      <t>5. Employing Office</t>
    </r>
    <r>
      <rPr>
        <sz val="11"/>
        <color theme="1"/>
        <rFont val="Calibri"/>
        <family val="2"/>
        <scheme val="minor"/>
      </rPr>
      <t xml:space="preserve"> and email the completed form to RMS</t>
    </r>
  </si>
  <si>
    <r>
      <t xml:space="preserve">Print section </t>
    </r>
    <r>
      <rPr>
        <i/>
        <sz val="11"/>
        <color theme="1"/>
        <rFont val="Calibri"/>
        <family val="2"/>
        <scheme val="minor"/>
      </rPr>
      <t>2. Personal Details</t>
    </r>
  </si>
  <si>
    <r>
      <t xml:space="preserve">Print section </t>
    </r>
    <r>
      <rPr>
        <i/>
        <sz val="11"/>
        <color theme="1"/>
        <rFont val="Calibri"/>
        <family val="2"/>
        <scheme val="minor"/>
      </rPr>
      <t>3. Household Contents</t>
    </r>
  </si>
  <si>
    <r>
      <t xml:space="preserve">***SPECIAL VALUABLES (refer to the “What Type of personal property is covered (and </t>
    </r>
    <r>
      <rPr>
        <b/>
        <sz val="11"/>
        <color theme="1"/>
        <rFont val="Calibri"/>
        <family val="2"/>
        <scheme val="minor"/>
      </rPr>
      <t>NOT</t>
    </r>
    <r>
      <rPr>
        <sz val="11"/>
        <color theme="1"/>
        <rFont val="Calibri"/>
        <family val="2"/>
        <scheme val="minor"/>
      </rPr>
      <t xml:space="preserve"> covered) by ERP” section of the FactSheet.</t>
    </r>
  </si>
  <si>
    <t>Items that need to be specified include: antiques, works of art, curios, items containing silver or gold, stamp &amp; coin collections, oriental carpets &amp; fine art items worth more than AUD$1,000 each.
Do not list jewellery or precious stones as cover is not available for these items.</t>
  </si>
  <si>
    <r>
      <t xml:space="preserve">Read the </t>
    </r>
    <r>
      <rPr>
        <i/>
        <sz val="11"/>
        <color theme="1"/>
        <rFont val="Calibri"/>
        <family val="2"/>
        <scheme val="minor"/>
      </rPr>
      <t>Employee Relocation Protection Information Package</t>
    </r>
    <r>
      <rPr>
        <sz val="11"/>
        <color theme="1"/>
        <rFont val="Calibri"/>
        <family val="2"/>
        <scheme val="minor"/>
      </rPr>
      <t xml:space="preserve"> and retain for your records.</t>
    </r>
  </si>
  <si>
    <r>
      <t>Print the</t>
    </r>
    <r>
      <rPr>
        <i/>
        <sz val="11"/>
        <color theme="1"/>
        <rFont val="Calibri"/>
        <family val="2"/>
        <scheme val="minor"/>
      </rPr>
      <t xml:space="preserve"> Terms and Conditions</t>
    </r>
    <r>
      <rPr>
        <sz val="11"/>
        <color theme="1"/>
        <rFont val="Calibri"/>
        <family val="2"/>
        <scheme val="minor"/>
      </rPr>
      <t xml:space="preserve"> page of the application from the </t>
    </r>
    <r>
      <rPr>
        <i/>
        <sz val="11"/>
        <color theme="1"/>
        <rFont val="Calibri"/>
        <family val="2"/>
        <scheme val="minor"/>
      </rPr>
      <t>Employee Relocation Protection Information Package</t>
    </r>
    <r>
      <rPr>
        <sz val="11"/>
        <color theme="1"/>
        <rFont val="Calibri"/>
        <family val="2"/>
        <scheme val="minor"/>
      </rPr>
      <t>. Read and sign this page.</t>
    </r>
  </si>
  <si>
    <r>
      <t xml:space="preserve">Mail Sections 2, 3 &amp; </t>
    </r>
    <r>
      <rPr>
        <i/>
        <sz val="11"/>
        <color theme="1"/>
        <rFont val="Calibri"/>
        <family val="2"/>
        <scheme val="minor"/>
      </rPr>
      <t>Terms and Conditions</t>
    </r>
    <r>
      <rPr>
        <sz val="11"/>
        <color theme="1"/>
        <rFont val="Calibri"/>
        <family val="2"/>
        <scheme val="minor"/>
      </rPr>
      <t xml:space="preserve"> page to the person in your new employing office who will authorise this cover.</t>
    </r>
  </si>
  <si>
    <t>3A</t>
  </si>
  <si>
    <t>9S</t>
  </si>
  <si>
    <t>9R</t>
  </si>
  <si>
    <t>Orgaisations</t>
  </si>
  <si>
    <t>ACA Health Benefits Fund Ltd</t>
  </si>
  <si>
    <t>ADRA - AUS - Connections/OHI</t>
  </si>
  <si>
    <t>AdSAFE Ltd</t>
  </si>
  <si>
    <t>Adventist Technology</t>
  </si>
  <si>
    <t>Adventist Aviation Services PNG</t>
  </si>
  <si>
    <t>Australian Wholistic Health &amp; Wellbeing Company</t>
  </si>
  <si>
    <t>Life Health Foods NZ</t>
  </si>
  <si>
    <t>New Zealand Wholistic Health &amp; Wellbeing Co Ltd</t>
  </si>
  <si>
    <t>Pitcairn Island (Charge to NZPUC)</t>
  </si>
  <si>
    <t>Samoa-Tokelau Mission</t>
  </si>
  <si>
    <t>Sanitarium Health and Wellbeing Company AU</t>
  </si>
  <si>
    <t>Sanitarium Health and Wellbeing Company NZ</t>
  </si>
  <si>
    <t>Seventh-day Adventist Church (Pacific) Limited</t>
  </si>
  <si>
    <t>Adventist Volunter Service</t>
  </si>
  <si>
    <t>Seventh-day Adventist Schools (Northern Australia) Ltd</t>
  </si>
  <si>
    <t>Solomon Islands Mission</t>
  </si>
  <si>
    <t>1X</t>
  </si>
  <si>
    <t>1K</t>
  </si>
  <si>
    <t>1S</t>
  </si>
  <si>
    <t>2T</t>
  </si>
  <si>
    <t>P2</t>
  </si>
  <si>
    <t>3C</t>
  </si>
  <si>
    <t>9W</t>
  </si>
  <si>
    <t>CP</t>
  </si>
  <si>
    <t>1L</t>
  </si>
  <si>
    <t>1A</t>
  </si>
  <si>
    <t>4L</t>
  </si>
  <si>
    <t>WS</t>
  </si>
  <si>
    <t>Edition 3 - 2024 07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</si>
</sst>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mm/yyyy;@"/>
  </numFmts>
  <fonts count="23"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1.5"/>
      <color theme="1"/>
      <name val="Calibri"/>
      <family val="2"/>
      <scheme val="minor"/>
    </font>
    <font>
      <sz val="11.5"/>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6"/>
      <color theme="1"/>
      <name val="Calibri"/>
      <family val="2"/>
      <scheme val="minor"/>
    </font>
    <font>
      <sz val="12"/>
      <color theme="1"/>
      <name val="Calibri"/>
      <family val="2"/>
      <scheme val="minor"/>
    </font>
    <font>
      <i/>
      <sz val="11"/>
      <color theme="1"/>
      <name val="Calibri"/>
      <family val="2"/>
      <scheme val="minor"/>
    </font>
    <font>
      <sz val="11"/>
      <color theme="1"/>
      <name val="Gotham Rounded Book"/>
      <family val="3"/>
    </font>
    <font>
      <b/>
      <u/>
      <sz val="12"/>
      <color theme="1"/>
      <name val="Calibri"/>
      <family val="2"/>
      <scheme val="minor"/>
    </font>
    <font>
      <i/>
      <sz val="12"/>
      <color theme="1"/>
      <name val="Calibri"/>
      <family val="2"/>
      <scheme val="minor"/>
    </font>
    <font>
      <b/>
      <sz val="12"/>
      <color rgb="FFF47D30"/>
      <name val="Calibri"/>
      <family val="2"/>
      <scheme val="minor"/>
    </font>
    <font>
      <i/>
      <u/>
      <sz val="11"/>
      <color theme="1"/>
      <name val="Calibri"/>
      <family val="2"/>
      <scheme val="minor"/>
    </font>
    <font>
      <i/>
      <sz val="16"/>
      <color theme="1"/>
      <name val="Calibri"/>
      <family val="2"/>
      <scheme val="minor"/>
    </font>
    <font>
      <sz val="10"/>
      <name val="Arial"/>
      <family val="2"/>
    </font>
    <font>
      <b/>
      <sz val="10"/>
      <name val="Arial"/>
      <family val="2"/>
    </font>
    <font>
      <sz val="10"/>
      <name val="Arial"/>
      <family val="2"/>
    </font>
    <font>
      <b/>
      <i/>
      <sz val="11"/>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thick">
        <color rgb="FFF47D30"/>
      </bottom>
      <diagonal/>
    </border>
    <border>
      <left/>
      <right/>
      <top/>
      <bottom style="hair">
        <color rgb="FFF47D30"/>
      </bottom>
      <diagonal/>
    </border>
    <border>
      <left/>
      <right/>
      <top style="hair">
        <color rgb="FFF47D30"/>
      </top>
      <bottom/>
      <diagonal/>
    </border>
    <border>
      <left/>
      <right/>
      <top/>
      <bottom style="thin">
        <color rgb="FFF47D30"/>
      </bottom>
      <diagonal/>
    </border>
    <border>
      <left/>
      <right/>
      <top/>
      <bottom style="medium">
        <color indexed="64"/>
      </bottom>
      <diagonal/>
    </border>
    <border>
      <left/>
      <right/>
      <top style="medium">
        <color auto="1"/>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8" fillId="0" borderId="0"/>
    <xf numFmtId="0" fontId="22" fillId="0" borderId="0" applyNumberFormat="0" applyFill="0" applyBorder="0" applyAlignment="0" applyProtection="0"/>
  </cellStyleXfs>
  <cellXfs count="88">
    <xf numFmtId="0" fontId="0" fillId="0" borderId="0" xfId="0"/>
    <xf numFmtId="44" fontId="0" fillId="0" borderId="0" xfId="1" applyFont="1" applyBorder="1" applyAlignment="1">
      <alignment vertical="center"/>
    </xf>
    <xf numFmtId="0" fontId="2" fillId="0" borderId="1" xfId="0" applyFont="1" applyBorder="1" applyAlignment="1">
      <alignment vertical="center" wrapText="1"/>
    </xf>
    <xf numFmtId="0" fontId="0" fillId="0" borderId="0" xfId="0" applyAlignment="1">
      <alignment vertical="center"/>
    </xf>
    <xf numFmtId="0" fontId="2" fillId="0" borderId="0" xfId="0" applyFont="1" applyAlignment="1">
      <alignment vertical="center" wrapText="1"/>
    </xf>
    <xf numFmtId="44" fontId="2" fillId="0" borderId="0" xfId="1" applyFont="1" applyBorder="1" applyAlignment="1">
      <alignment vertical="center" wrapText="1"/>
    </xf>
    <xf numFmtId="0" fontId="5" fillId="0" borderId="0" xfId="0" applyFont="1" applyAlignment="1">
      <alignment vertical="center"/>
    </xf>
    <xf numFmtId="0" fontId="2" fillId="0" borderId="10" xfId="0" applyFont="1" applyBorder="1" applyAlignment="1">
      <alignment vertical="center" wrapText="1"/>
    </xf>
    <xf numFmtId="0" fontId="2" fillId="0" borderId="13" xfId="0" applyFont="1" applyBorder="1" applyAlignment="1">
      <alignment vertical="center" wrapText="1"/>
    </xf>
    <xf numFmtId="44" fontId="2" fillId="0" borderId="11" xfId="1" applyFont="1" applyBorder="1" applyAlignment="1">
      <alignment vertical="center" wrapText="1"/>
    </xf>
    <xf numFmtId="0" fontId="4" fillId="0" borderId="12" xfId="0" applyFont="1" applyBorder="1" applyAlignment="1">
      <alignment horizontal="center" vertical="center" wrapText="1"/>
    </xf>
    <xf numFmtId="44" fontId="4" fillId="0" borderId="12" xfId="1" applyFont="1" applyFill="1" applyBorder="1" applyAlignment="1">
      <alignment horizontal="center" vertical="center" wrapText="1"/>
    </xf>
    <xf numFmtId="0" fontId="0" fillId="0" borderId="15" xfId="0" applyBorder="1"/>
    <xf numFmtId="0" fontId="0" fillId="0" borderId="0" xfId="0" applyAlignment="1">
      <alignment horizontal="left" vertical="top" wrapText="1"/>
    </xf>
    <xf numFmtId="0" fontId="7" fillId="0" borderId="15" xfId="0" applyFont="1" applyBorder="1" applyAlignment="1">
      <alignment horizontal="left" vertical="center" wrapText="1"/>
    </xf>
    <xf numFmtId="0" fontId="8" fillId="0" borderId="0" xfId="0" applyFont="1" applyAlignment="1">
      <alignment horizontal="center" vertical="top" wrapText="1"/>
    </xf>
    <xf numFmtId="0" fontId="10" fillId="0" borderId="0" xfId="0" applyFont="1"/>
    <xf numFmtId="0" fontId="0" fillId="0" borderId="0" xfId="0" applyAlignment="1">
      <alignment vertical="top"/>
    </xf>
    <xf numFmtId="0" fontId="10" fillId="0" borderId="0" xfId="0" applyFont="1" applyAlignment="1">
      <alignment vertical="top"/>
    </xf>
    <xf numFmtId="0" fontId="12" fillId="0" borderId="0" xfId="0" applyFont="1" applyAlignment="1">
      <alignment vertical="center"/>
    </xf>
    <xf numFmtId="0" fontId="14" fillId="0" borderId="0" xfId="0" applyFont="1" applyAlignment="1">
      <alignment vertical="center" wrapText="1"/>
    </xf>
    <xf numFmtId="0" fontId="0" fillId="0" borderId="0" xfId="0" applyAlignment="1">
      <alignment vertical="top" wrapText="1"/>
    </xf>
    <xf numFmtId="0" fontId="8" fillId="0" borderId="0" xfId="0" applyFont="1" applyAlignment="1">
      <alignment horizontal="left" vertical="top" wrapText="1"/>
    </xf>
    <xf numFmtId="0" fontId="6" fillId="0" borderId="0" xfId="0" applyFont="1" applyAlignment="1">
      <alignment vertical="top" wrapText="1"/>
    </xf>
    <xf numFmtId="0" fontId="0" fillId="0" borderId="0" xfId="0" applyAlignment="1">
      <alignment horizontal="left"/>
    </xf>
    <xf numFmtId="0" fontId="11" fillId="0" borderId="0" xfId="0" applyFont="1"/>
    <xf numFmtId="0" fontId="8" fillId="0" borderId="0" xfId="0" applyFont="1" applyAlignment="1">
      <alignment horizontal="center" vertical="center" wrapText="1"/>
    </xf>
    <xf numFmtId="0" fontId="0" fillId="0" borderId="0" xfId="0" applyAlignment="1">
      <alignment wrapText="1"/>
    </xf>
    <xf numFmtId="0" fontId="14" fillId="0" borderId="0" xfId="0" applyFont="1" applyAlignment="1">
      <alignment horizontal="left" vertical="top"/>
    </xf>
    <xf numFmtId="44" fontId="2" fillId="0" borderId="2" xfId="1" applyFont="1" applyBorder="1" applyAlignment="1">
      <alignment vertical="center" wrapText="1"/>
    </xf>
    <xf numFmtId="0" fontId="4" fillId="5" borderId="5" xfId="0" applyFont="1" applyFill="1" applyBorder="1" applyAlignment="1">
      <alignment horizontal="center" vertical="center" wrapText="1"/>
    </xf>
    <xf numFmtId="44" fontId="4" fillId="5" borderId="6" xfId="1" applyFont="1" applyFill="1" applyBorder="1" applyAlignment="1">
      <alignment horizontal="center" vertical="center" wrapText="1"/>
    </xf>
    <xf numFmtId="0" fontId="3" fillId="3" borderId="3" xfId="0" applyFont="1" applyFill="1" applyBorder="1" applyAlignment="1">
      <alignment vertical="center" wrapText="1"/>
    </xf>
    <xf numFmtId="44" fontId="3" fillId="3" borderId="4" xfId="1" applyFont="1" applyFill="1" applyBorder="1" applyAlignment="1">
      <alignment vertical="center" wrapText="1"/>
    </xf>
    <xf numFmtId="44" fontId="2" fillId="2" borderId="14" xfId="1" applyFont="1" applyFill="1" applyBorder="1" applyAlignment="1" applyProtection="1">
      <alignment vertical="center" wrapText="1"/>
      <protection locked="0"/>
    </xf>
    <xf numFmtId="44" fontId="2" fillId="2" borderId="2" xfId="1" applyFont="1" applyFill="1" applyBorder="1" applyAlignment="1" applyProtection="1">
      <alignment vertical="center" wrapText="1"/>
      <protection locked="0"/>
    </xf>
    <xf numFmtId="44" fontId="2" fillId="2" borderId="11" xfId="1" applyFont="1" applyFill="1" applyBorder="1" applyAlignment="1" applyProtection="1">
      <alignment vertical="center" wrapText="1"/>
      <protection locked="0"/>
    </xf>
    <xf numFmtId="0" fontId="11" fillId="2" borderId="0" xfId="0" applyFont="1" applyFill="1" applyProtection="1">
      <protection locked="0"/>
    </xf>
    <xf numFmtId="164" fontId="14" fillId="2" borderId="0" xfId="0" applyNumberFormat="1" applyFont="1" applyFill="1" applyProtection="1">
      <protection locked="0"/>
    </xf>
    <xf numFmtId="0" fontId="0" fillId="2" borderId="7" xfId="0" applyFill="1" applyBorder="1" applyAlignment="1" applyProtection="1">
      <alignment vertical="top" wrapText="1"/>
      <protection locked="0"/>
    </xf>
    <xf numFmtId="164" fontId="0" fillId="2" borderId="0" xfId="0" applyNumberFormat="1" applyFill="1" applyAlignment="1" applyProtection="1">
      <alignment vertical="top" wrapText="1"/>
      <protection locked="0"/>
    </xf>
    <xf numFmtId="0" fontId="2" fillId="2" borderId="13"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10" xfId="0" applyFont="1" applyFill="1" applyBorder="1" applyAlignment="1" applyProtection="1">
      <alignment vertical="center" wrapText="1"/>
      <protection locked="0"/>
    </xf>
    <xf numFmtId="0" fontId="20" fillId="0" borderId="0" xfId="2" applyFont="1"/>
    <xf numFmtId="0" fontId="19" fillId="0" borderId="19" xfId="2" applyFont="1" applyBorder="1"/>
    <xf numFmtId="0" fontId="0" fillId="0" borderId="20" xfId="0" applyBorder="1"/>
    <xf numFmtId="0" fontId="11" fillId="2" borderId="0" xfId="0" applyFont="1" applyFill="1" applyAlignment="1" applyProtection="1">
      <alignment horizontal="right"/>
      <protection locked="0"/>
    </xf>
    <xf numFmtId="44" fontId="2" fillId="2" borderId="23" xfId="1" applyFont="1" applyFill="1" applyBorder="1" applyAlignment="1" applyProtection="1">
      <alignment vertical="center" wrapText="1"/>
      <protection locked="0"/>
    </xf>
    <xf numFmtId="0" fontId="6" fillId="0" borderId="0" xfId="0" applyFont="1" applyAlignment="1">
      <alignment horizontal="left" vertical="top" wrapText="1"/>
    </xf>
    <xf numFmtId="44" fontId="3" fillId="3" borderId="29" xfId="1" applyFont="1" applyFill="1" applyBorder="1" applyAlignment="1">
      <alignment vertical="center" wrapText="1"/>
    </xf>
    <xf numFmtId="0" fontId="3" fillId="0" borderId="0" xfId="0" applyFont="1" applyAlignment="1">
      <alignment vertical="center" wrapText="1"/>
    </xf>
    <xf numFmtId="44" fontId="3" fillId="0" borderId="0" xfId="1" applyFont="1" applyFill="1" applyBorder="1" applyAlignment="1">
      <alignment vertical="center" wrapText="1"/>
    </xf>
    <xf numFmtId="0" fontId="7" fillId="0" borderId="15" xfId="0" applyFont="1" applyBorder="1" applyAlignment="1">
      <alignment horizontal="left" vertical="center" wrapText="1"/>
    </xf>
    <xf numFmtId="0" fontId="0" fillId="0" borderId="0" xfId="0" applyAlignment="1">
      <alignment horizontal="left" vertical="top" wrapText="1"/>
    </xf>
    <xf numFmtId="0" fontId="10" fillId="0" borderId="0" xfId="0" applyFont="1" applyAlignment="1">
      <alignment horizontal="left" vertical="top"/>
    </xf>
    <xf numFmtId="0" fontId="14" fillId="2" borderId="0" xfId="0" applyFont="1" applyFill="1" applyAlignment="1" applyProtection="1">
      <alignment horizontal="left" vertical="top"/>
      <protection locked="0"/>
    </xf>
    <xf numFmtId="44" fontId="21" fillId="0" borderId="0" xfId="0" applyNumberFormat="1" applyFont="1" applyAlignment="1">
      <alignment vertical="top"/>
    </xf>
    <xf numFmtId="0" fontId="10" fillId="0" borderId="0" xfId="0" applyFont="1" applyAlignment="1">
      <alignment horizontal="left" vertical="center"/>
    </xf>
    <xf numFmtId="0" fontId="14" fillId="2" borderId="17" xfId="0" applyFont="1" applyFill="1" applyBorder="1" applyAlignment="1" applyProtection="1">
      <alignment horizontal="left"/>
      <protection locked="0"/>
    </xf>
    <xf numFmtId="0" fontId="10" fillId="0" borderId="17" xfId="0" applyFont="1" applyBorder="1" applyAlignment="1">
      <alignment horizontal="left" vertical="top"/>
    </xf>
    <xf numFmtId="0" fontId="14" fillId="2" borderId="17" xfId="0" applyFont="1" applyFill="1" applyBorder="1" applyAlignment="1" applyProtection="1">
      <alignment horizontal="left" vertical="top"/>
      <protection locked="0"/>
    </xf>
    <xf numFmtId="0" fontId="14" fillId="2" borderId="0" xfId="0" applyFont="1" applyFill="1" applyAlignment="1" applyProtection="1">
      <alignment horizontal="left"/>
      <protection locked="0"/>
    </xf>
    <xf numFmtId="0" fontId="8" fillId="0" borderId="16" xfId="0" applyFont="1" applyBorder="1" applyAlignment="1">
      <alignment horizontal="left" vertical="top"/>
    </xf>
    <xf numFmtId="0" fontId="10" fillId="0" borderId="0" xfId="0" applyFont="1" applyAlignment="1">
      <alignment vertical="top" wrapText="1"/>
    </xf>
    <xf numFmtId="0" fontId="11" fillId="2" borderId="0" xfId="0" applyFont="1" applyFill="1" applyAlignment="1" applyProtection="1">
      <alignment horizontal="left"/>
      <protection locked="0"/>
    </xf>
    <xf numFmtId="0" fontId="11" fillId="2" borderId="17" xfId="0" applyFont="1" applyFill="1" applyBorder="1" applyAlignment="1" applyProtection="1">
      <alignment horizontal="left"/>
      <protection locked="0"/>
    </xf>
    <xf numFmtId="49" fontId="11" fillId="2" borderId="0" xfId="0" applyNumberFormat="1" applyFont="1" applyFill="1" applyAlignment="1" applyProtection="1">
      <alignment horizontal="left"/>
      <protection locked="0"/>
    </xf>
    <xf numFmtId="0" fontId="22" fillId="2" borderId="0" xfId="3" applyFill="1" applyBorder="1" applyAlignment="1" applyProtection="1">
      <alignment horizontal="left"/>
      <protection locked="0"/>
    </xf>
    <xf numFmtId="0" fontId="2" fillId="2" borderId="21"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0" fontId="3" fillId="4" borderId="24"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0" fillId="0" borderId="5" xfId="0" applyBorder="1" applyAlignment="1">
      <alignment vertical="center" wrapText="1"/>
    </xf>
    <xf numFmtId="0" fontId="0" fillId="0" borderId="30" xfId="0" applyBorder="1" applyAlignment="1">
      <alignment vertical="center" wrapText="1"/>
    </xf>
    <xf numFmtId="0" fontId="0" fillId="0" borderId="6" xfId="0" applyBorder="1" applyAlignment="1">
      <alignmen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3" borderId="27" xfId="0" applyFont="1" applyFill="1" applyBorder="1" applyAlignment="1">
      <alignment vertical="center" wrapText="1"/>
    </xf>
    <xf numFmtId="0" fontId="3" fillId="3" borderId="28" xfId="0" applyFont="1" applyFill="1" applyBorder="1" applyAlignment="1">
      <alignment vertical="center" wrapText="1"/>
    </xf>
    <xf numFmtId="0" fontId="2" fillId="0" borderId="10" xfId="0" applyFont="1" applyBorder="1" applyAlignment="1">
      <alignment vertical="center" wrapText="1"/>
    </xf>
    <xf numFmtId="44" fontId="2" fillId="2" borderId="11" xfId="1" applyFont="1" applyFill="1" applyBorder="1" applyAlignment="1" applyProtection="1">
      <alignment vertical="center" wrapText="1"/>
      <protection locked="0"/>
    </xf>
    <xf numFmtId="0" fontId="13" fillId="0" borderId="0" xfId="0" applyFont="1" applyAlignment="1">
      <alignment horizontal="left" vertical="top" wrapText="1"/>
    </xf>
    <xf numFmtId="0" fontId="0" fillId="0" borderId="0" xfId="0" applyAlignment="1">
      <alignment horizontal="center" vertical="top" wrapText="1"/>
    </xf>
    <xf numFmtId="0" fontId="11" fillId="0" borderId="0" xfId="0" applyFont="1" applyAlignment="1">
      <alignment horizontal="center" vertical="top" wrapText="1"/>
    </xf>
    <xf numFmtId="0" fontId="15" fillId="0" borderId="18" xfId="0" applyFont="1" applyBorder="1" applyAlignment="1">
      <alignment horizontal="center" vertical="top" wrapText="1"/>
    </xf>
    <xf numFmtId="0" fontId="6" fillId="0" borderId="0" xfId="0" applyFont="1" applyAlignment="1">
      <alignment horizontal="left" vertical="top" wrapText="1"/>
    </xf>
  </cellXfs>
  <cellStyles count="4">
    <cellStyle name="Currency" xfId="1" builtinId="4"/>
    <cellStyle name="Hyperlink" xfId="3" builtinId="8"/>
    <cellStyle name="Normal" xfId="0" builtinId="0"/>
    <cellStyle name="Normal 2" xfId="2" xr:uid="{00000000-0005-0000-0000-000003000000}"/>
  </cellStyles>
  <dxfs count="2">
    <dxf>
      <fill>
        <patternFill>
          <bgColor theme="5" tint="0.59996337778862885"/>
        </patternFill>
      </fill>
    </dxf>
    <dxf>
      <fill>
        <patternFill>
          <bgColor rgb="FFFF0000"/>
        </patternFill>
      </fill>
    </dxf>
  </dxfs>
  <tableStyles count="0" defaultTableStyle="TableStyleMedium9" defaultPivotStyle="PivotStyleLight16"/>
  <colors>
    <mruColors>
      <color rgb="FFF68933"/>
      <color rgb="FFF47D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1600200</xdr:colOff>
      <xdr:row>0</xdr:row>
      <xdr:rowOff>38100</xdr:rowOff>
    </xdr:from>
    <xdr:to>
      <xdr:col>2</xdr:col>
      <xdr:colOff>2719963</xdr:colOff>
      <xdr:row>0</xdr:row>
      <xdr:rowOff>568211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8200" y="38100"/>
          <a:ext cx="1119763" cy="530111"/>
        </a:xfrm>
        <a:prstGeom prst="rect">
          <a:avLst/>
        </a:prstGeom>
      </xdr:spPr>
    </xdr:pic>
    <xdr:clientData/>
  </xdr:twoCellAnchor>
  <xdr:twoCellAnchor editAs="oneCell">
    <xdr:from>
      <xdr:col>3</xdr:col>
      <xdr:colOff>190500</xdr:colOff>
      <xdr:row>0</xdr:row>
      <xdr:rowOff>142875</xdr:rowOff>
    </xdr:from>
    <xdr:to>
      <xdr:col>9</xdr:col>
      <xdr:colOff>600075</xdr:colOff>
      <xdr:row>13</xdr:row>
      <xdr:rowOff>219075</xdr:rowOff>
    </xdr:to>
    <xdr:sp macro="" textlink="">
      <xdr:nvSpPr>
        <xdr:cNvPr id="1026"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a:xfrm>
          <a:off x="0" y="0"/>
          <a:ext cx="0" cy="0"/>
        </a:xfrm>
        <a:prstGeom prst="rect">
          <a:avLst/>
        </a:prstGeom>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238125</xdr:colOff>
      <xdr:row>0</xdr:row>
      <xdr:rowOff>38100</xdr:rowOff>
    </xdr:from>
    <xdr:to>
      <xdr:col>5</xdr:col>
      <xdr:colOff>676274</xdr:colOff>
      <xdr:row>0</xdr:row>
      <xdr:rowOff>568211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5800" y="38100"/>
          <a:ext cx="1162049" cy="5301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895350</xdr:colOff>
      <xdr:row>0</xdr:row>
      <xdr:rowOff>0</xdr:rowOff>
    </xdr:from>
    <xdr:to>
      <xdr:col>4</xdr:col>
      <xdr:colOff>857249</xdr:colOff>
      <xdr:row>0</xdr:row>
      <xdr:rowOff>530111</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0" y="0"/>
          <a:ext cx="1162049" cy="5301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76201</xdr:colOff>
      <xdr:row>0</xdr:row>
      <xdr:rowOff>38100</xdr:rowOff>
    </xdr:from>
    <xdr:to>
      <xdr:col>4</xdr:col>
      <xdr:colOff>1181101</xdr:colOff>
      <xdr:row>0</xdr:row>
      <xdr:rowOff>571600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62451" y="38100"/>
          <a:ext cx="1104900" cy="533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76201</xdr:colOff>
      <xdr:row>0</xdr:row>
      <xdr:rowOff>38100</xdr:rowOff>
    </xdr:from>
    <xdr:to>
      <xdr:col>4</xdr:col>
      <xdr:colOff>1181101</xdr:colOff>
      <xdr:row>0</xdr:row>
      <xdr:rowOff>571600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14901" y="38100"/>
          <a:ext cx="1104900" cy="533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5"/>
  <sheetViews>
    <sheetView tabSelected="1" workbookViewId="0">
      <selection activeCell="B14" sqref="B14"/>
    </sheetView>
  </sheetViews>
  <sheetFormatPr defaultRowHeight="15" x14ac:dyDescent="0.25"/>
  <cols>
    <col min="1" max="1" width="4.140625" customWidth="1"/>
    <col min="2" max="3" width="41.5703125" customWidth="1"/>
  </cols>
  <sheetData>
    <row r="1" spans="1:3" ht="48.75" customHeight="1" thickBot="1" x14ac:dyDescent="0.3">
      <c r="A1" s="53" t="s">
        <v>148</v>
      </c>
      <c r="B1" s="53"/>
      <c r="C1" s="12"/>
    </row>
    <row r="2" spans="1:3" ht="15.75" thickTop="1" x14ac:dyDescent="0.25"/>
    <row r="3" spans="1:3" s="27" customFormat="1" ht="30" customHeight="1" x14ac:dyDescent="0.25">
      <c r="A3" s="15">
        <v>1</v>
      </c>
      <c r="B3" s="54" t="s">
        <v>355</v>
      </c>
      <c r="C3" s="54"/>
    </row>
    <row r="4" spans="1:3" s="27" customFormat="1" ht="15.75" x14ac:dyDescent="0.25">
      <c r="A4" s="15">
        <v>2</v>
      </c>
      <c r="B4" s="54" t="s">
        <v>347</v>
      </c>
      <c r="C4" s="54"/>
    </row>
    <row r="5" spans="1:3" s="27" customFormat="1" ht="15.75" x14ac:dyDescent="0.25">
      <c r="A5" s="15">
        <v>3</v>
      </c>
      <c r="B5" s="54" t="s">
        <v>348</v>
      </c>
      <c r="C5" s="54"/>
    </row>
    <row r="6" spans="1:3" s="27" customFormat="1" ht="15.75" x14ac:dyDescent="0.25">
      <c r="A6" s="15"/>
      <c r="B6" s="13"/>
      <c r="C6" s="13"/>
    </row>
    <row r="7" spans="1:3" s="27" customFormat="1" ht="33" customHeight="1" x14ac:dyDescent="0.25">
      <c r="A7" s="15"/>
      <c r="B7" s="26" t="s">
        <v>336</v>
      </c>
      <c r="C7" s="26" t="s">
        <v>185</v>
      </c>
    </row>
    <row r="8" spans="1:3" s="27" customFormat="1" ht="45" customHeight="1" x14ac:dyDescent="0.25">
      <c r="A8" s="15">
        <v>4</v>
      </c>
      <c r="B8" s="21" t="s">
        <v>349</v>
      </c>
      <c r="C8" s="21" t="s">
        <v>351</v>
      </c>
    </row>
    <row r="9" spans="1:3" s="27" customFormat="1" ht="45" customHeight="1" x14ac:dyDescent="0.25">
      <c r="A9" s="15">
        <v>5</v>
      </c>
      <c r="B9" s="21" t="s">
        <v>327</v>
      </c>
      <c r="C9" s="21" t="s">
        <v>352</v>
      </c>
    </row>
    <row r="10" spans="1:3" s="27" customFormat="1" ht="60" customHeight="1" x14ac:dyDescent="0.25">
      <c r="A10" s="15">
        <v>6</v>
      </c>
      <c r="B10" s="21" t="s">
        <v>328</v>
      </c>
      <c r="C10" s="21" t="s">
        <v>356</v>
      </c>
    </row>
    <row r="11" spans="1:3" s="27" customFormat="1" ht="45" customHeight="1" x14ac:dyDescent="0.25">
      <c r="A11" s="15">
        <v>8</v>
      </c>
      <c r="B11" s="21" t="s">
        <v>186</v>
      </c>
      <c r="C11" s="21" t="s">
        <v>357</v>
      </c>
    </row>
    <row r="12" spans="1:3" s="27" customFormat="1" ht="45" customHeight="1" x14ac:dyDescent="0.25">
      <c r="A12" s="15">
        <v>9</v>
      </c>
      <c r="B12" s="21" t="s">
        <v>350</v>
      </c>
      <c r="C12" s="21" t="s">
        <v>329</v>
      </c>
    </row>
    <row r="13" spans="1:3" s="27" customFormat="1" ht="33" customHeight="1" x14ac:dyDescent="0.25">
      <c r="A13" s="15"/>
      <c r="B13" s="21"/>
    </row>
    <row r="14" spans="1:3" s="27" customFormat="1" ht="33" customHeight="1" x14ac:dyDescent="0.25">
      <c r="A14" s="15"/>
      <c r="B14" s="27" t="s">
        <v>390</v>
      </c>
      <c r="C14" s="21"/>
    </row>
    <row r="15" spans="1:3" s="27" customFormat="1" ht="15.75" x14ac:dyDescent="0.25">
      <c r="A15" s="15"/>
    </row>
  </sheetData>
  <sheetProtection algorithmName="SHA-512" hashValue="HErU1odBn3ohhmOXujgUJKVKKBEaCF6hkRUKY9Dq6vGAG5ehMYtGo7v7Pdw9lcoFFFK1W8A8ZN/0MsxqTrtrRg==" saltValue="40/r8+gXvhAPeXGRZcVbLg==" spinCount="100000" sheet="1" objects="1" scenarios="1" selectLockedCells="1"/>
  <mergeCells count="4">
    <mergeCell ref="A1:B1"/>
    <mergeCell ref="B3:C3"/>
    <mergeCell ref="B4:C4"/>
    <mergeCell ref="B5:C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F44"/>
  <sheetViews>
    <sheetView zoomScaleNormal="100" zoomScaleSheetLayoutView="100" workbookViewId="0">
      <selection activeCell="B4" sqref="B4:F4"/>
    </sheetView>
  </sheetViews>
  <sheetFormatPr defaultRowHeight="15" x14ac:dyDescent="0.25"/>
  <cols>
    <col min="1" max="1" width="20" bestFit="1" customWidth="1"/>
    <col min="2" max="2" width="25.7109375" customWidth="1"/>
    <col min="3" max="3" width="7.5703125" bestFit="1" customWidth="1"/>
    <col min="4" max="4" width="11.28515625" customWidth="1"/>
    <col min="5" max="5" width="10.85546875" bestFit="1" customWidth="1"/>
    <col min="6" max="6" width="15.7109375" customWidth="1"/>
  </cols>
  <sheetData>
    <row r="1" spans="1:6" ht="50.25" customHeight="1" thickBot="1" x14ac:dyDescent="0.3">
      <c r="A1" s="53" t="s">
        <v>337</v>
      </c>
      <c r="B1" s="53"/>
      <c r="C1" s="53"/>
      <c r="D1" s="53"/>
      <c r="E1" s="14"/>
      <c r="F1" s="12"/>
    </row>
    <row r="2" spans="1:6" ht="12" customHeight="1" thickTop="1" x14ac:dyDescent="0.25"/>
    <row r="3" spans="1:6" s="17" customFormat="1" ht="15.75" x14ac:dyDescent="0.25">
      <c r="A3" s="63" t="s">
        <v>332</v>
      </c>
      <c r="B3" s="63"/>
      <c r="C3" s="63"/>
      <c r="D3" s="63"/>
      <c r="E3" s="63"/>
      <c r="F3" s="63"/>
    </row>
    <row r="4" spans="1:6" ht="19.5" customHeight="1" x14ac:dyDescent="0.25">
      <c r="A4" s="24" t="s">
        <v>208</v>
      </c>
      <c r="B4" s="66"/>
      <c r="C4" s="66"/>
      <c r="D4" s="66"/>
      <c r="E4" s="66"/>
      <c r="F4" s="66"/>
    </row>
    <row r="5" spans="1:6" ht="19.5" customHeight="1" x14ac:dyDescent="0.25">
      <c r="A5" s="24" t="s">
        <v>209</v>
      </c>
      <c r="B5" s="65"/>
      <c r="C5" s="65"/>
      <c r="D5" s="65"/>
      <c r="E5" s="65"/>
      <c r="F5" s="65"/>
    </row>
    <row r="6" spans="1:6" ht="19.5" customHeight="1" x14ac:dyDescent="0.25">
      <c r="A6" s="24" t="s">
        <v>149</v>
      </c>
      <c r="B6" s="67"/>
      <c r="C6" s="67"/>
      <c r="D6" s="67"/>
      <c r="E6" s="67"/>
      <c r="F6" s="67"/>
    </row>
    <row r="7" spans="1:6" ht="19.5" customHeight="1" x14ac:dyDescent="0.25">
      <c r="A7" s="24" t="s">
        <v>150</v>
      </c>
      <c r="B7" s="68"/>
      <c r="C7" s="65"/>
      <c r="D7" s="65"/>
      <c r="E7" s="65"/>
      <c r="F7" s="65"/>
    </row>
    <row r="8" spans="1:6" ht="19.5" customHeight="1" x14ac:dyDescent="0.25">
      <c r="A8" s="24" t="s">
        <v>151</v>
      </c>
      <c r="B8" s="65"/>
      <c r="C8" s="65"/>
      <c r="D8" s="65"/>
      <c r="E8" s="65"/>
      <c r="F8" s="65"/>
    </row>
    <row r="9" spans="1:6" ht="19.5" customHeight="1" x14ac:dyDescent="0.25">
      <c r="A9" s="24" t="s">
        <v>152</v>
      </c>
      <c r="B9" s="65"/>
      <c r="C9" s="65"/>
      <c r="D9" s="65"/>
      <c r="E9" s="65"/>
      <c r="F9" s="65"/>
    </row>
    <row r="10" spans="1:6" s="17" customFormat="1" ht="15.75" x14ac:dyDescent="0.25">
      <c r="A10" s="18"/>
      <c r="B10" s="18"/>
      <c r="C10" s="18"/>
      <c r="D10" s="18"/>
      <c r="E10" s="18"/>
      <c r="F10" s="18"/>
    </row>
    <row r="11" spans="1:6" s="17" customFormat="1" ht="15.75" x14ac:dyDescent="0.25">
      <c r="A11" s="63" t="s">
        <v>153</v>
      </c>
      <c r="B11" s="63"/>
      <c r="C11" s="63"/>
      <c r="D11" s="63"/>
      <c r="E11" s="63"/>
      <c r="F11" s="63"/>
    </row>
    <row r="12" spans="1:6" ht="19.5" customHeight="1" x14ac:dyDescent="0.25">
      <c r="A12" t="s">
        <v>154</v>
      </c>
      <c r="B12" s="66"/>
      <c r="C12" s="66"/>
      <c r="D12" s="66"/>
      <c r="E12" s="66"/>
      <c r="F12" s="66"/>
    </row>
    <row r="13" spans="1:6" ht="19.5" customHeight="1" x14ac:dyDescent="0.25">
      <c r="B13" s="65"/>
      <c r="C13" s="65"/>
      <c r="D13" s="65"/>
      <c r="E13" s="65"/>
      <c r="F13" s="65"/>
    </row>
    <row r="14" spans="1:6" ht="19.5" customHeight="1" x14ac:dyDescent="0.25">
      <c r="A14" s="24" t="s">
        <v>166</v>
      </c>
      <c r="B14" s="37"/>
      <c r="C14" t="s">
        <v>167</v>
      </c>
      <c r="D14" s="37"/>
      <c r="E14" t="s">
        <v>168</v>
      </c>
      <c r="F14" s="37"/>
    </row>
    <row r="15" spans="1:6" ht="19.5" customHeight="1" x14ac:dyDescent="0.25">
      <c r="A15" s="24" t="s">
        <v>187</v>
      </c>
      <c r="B15" s="37"/>
    </row>
    <row r="16" spans="1:6" ht="9.9499999999999993" customHeight="1" x14ac:dyDescent="0.25">
      <c r="A16" s="18"/>
      <c r="B16" s="18"/>
      <c r="C16" s="18"/>
      <c r="D16" s="18"/>
      <c r="E16" s="18"/>
      <c r="F16" s="18"/>
    </row>
    <row r="17" spans="1:6" ht="19.5" customHeight="1" x14ac:dyDescent="0.25">
      <c r="A17" t="s">
        <v>333</v>
      </c>
      <c r="B17" s="65"/>
      <c r="C17" s="65"/>
      <c r="D17" s="65"/>
      <c r="E17" s="65"/>
      <c r="F17" s="65"/>
    </row>
    <row r="18" spans="1:6" ht="19.5" customHeight="1" x14ac:dyDescent="0.25">
      <c r="B18" s="65"/>
      <c r="C18" s="65"/>
      <c r="D18" s="65"/>
      <c r="E18" s="65"/>
      <c r="F18" s="65"/>
    </row>
    <row r="19" spans="1:6" ht="19.5" customHeight="1" x14ac:dyDescent="0.25">
      <c r="A19" s="24" t="s">
        <v>166</v>
      </c>
      <c r="B19" s="37"/>
      <c r="C19" t="s">
        <v>167</v>
      </c>
      <c r="D19" s="37"/>
      <c r="E19" t="s">
        <v>168</v>
      </c>
      <c r="F19" s="37"/>
    </row>
    <row r="20" spans="1:6" ht="19.5" customHeight="1" x14ac:dyDescent="0.25">
      <c r="A20" s="24" t="s">
        <v>187</v>
      </c>
      <c r="B20" s="37"/>
      <c r="F20" s="25"/>
    </row>
    <row r="21" spans="1:6" ht="19.5" customHeight="1" x14ac:dyDescent="0.25">
      <c r="A21" t="s">
        <v>155</v>
      </c>
      <c r="B21" s="37"/>
      <c r="C21" s="25"/>
      <c r="D21" s="25"/>
      <c r="E21" s="25"/>
      <c r="F21" s="25"/>
    </row>
    <row r="22" spans="1:6" s="17" customFormat="1" ht="15.75" customHeight="1" x14ac:dyDescent="0.25">
      <c r="A22" s="28"/>
      <c r="B22" s="28"/>
      <c r="C22" s="28"/>
      <c r="D22" s="28"/>
      <c r="E22" s="28"/>
      <c r="F22" s="28"/>
    </row>
    <row r="23" spans="1:6" s="17" customFormat="1" ht="15.75" x14ac:dyDescent="0.25">
      <c r="A23" s="58" t="s">
        <v>160</v>
      </c>
      <c r="B23" s="58"/>
      <c r="C23" s="58"/>
      <c r="D23" s="47" t="s">
        <v>212</v>
      </c>
      <c r="E23" s="57">
        <f>'3. Household Contents'!E20</f>
        <v>0</v>
      </c>
      <c r="F23" s="57"/>
    </row>
    <row r="24" spans="1:6" s="17" customFormat="1" ht="68.25" customHeight="1" x14ac:dyDescent="0.25">
      <c r="A24" s="18"/>
      <c r="B24" s="64" t="s">
        <v>338</v>
      </c>
      <c r="C24" s="64"/>
      <c r="D24" s="64"/>
      <c r="E24" s="64"/>
      <c r="F24" s="64"/>
    </row>
    <row r="25" spans="1:6" s="17" customFormat="1" ht="15.75" x14ac:dyDescent="0.25">
      <c r="A25" s="63" t="s">
        <v>156</v>
      </c>
      <c r="B25" s="63"/>
      <c r="C25" s="63"/>
      <c r="D25" s="63"/>
      <c r="E25" s="63"/>
      <c r="F25" s="63"/>
    </row>
    <row r="26" spans="1:6" ht="19.5" customHeight="1" x14ac:dyDescent="0.25">
      <c r="A26" s="16" t="s">
        <v>157</v>
      </c>
      <c r="B26" s="59"/>
      <c r="C26" s="59"/>
      <c r="D26" s="59"/>
      <c r="E26" s="59"/>
      <c r="F26" s="59"/>
    </row>
    <row r="27" spans="1:6" ht="19.5" customHeight="1" x14ac:dyDescent="0.25">
      <c r="A27" s="16" t="s">
        <v>221</v>
      </c>
      <c r="B27" s="62"/>
      <c r="C27" s="62"/>
      <c r="D27" s="62"/>
      <c r="E27" s="62"/>
      <c r="F27" s="62"/>
    </row>
    <row r="28" spans="1:6" ht="19.5" customHeight="1" x14ac:dyDescent="0.25">
      <c r="A28" s="16" t="s">
        <v>158</v>
      </c>
      <c r="B28" s="38"/>
      <c r="C28" s="16"/>
      <c r="D28" s="18"/>
      <c r="E28" s="18"/>
      <c r="F28" s="18"/>
    </row>
    <row r="29" spans="1:6" s="17" customFormat="1" ht="15.75" x14ac:dyDescent="0.25">
      <c r="A29" s="18"/>
      <c r="B29" s="18"/>
      <c r="C29" s="18"/>
      <c r="D29" s="18"/>
      <c r="E29" s="18"/>
      <c r="F29" s="18"/>
    </row>
    <row r="30" spans="1:6" s="17" customFormat="1" ht="15.75" x14ac:dyDescent="0.25">
      <c r="A30" s="63" t="s">
        <v>159</v>
      </c>
      <c r="B30" s="63"/>
      <c r="C30" s="63"/>
      <c r="D30" s="63"/>
      <c r="E30" s="63"/>
      <c r="F30" s="63"/>
    </row>
    <row r="31" spans="1:6" s="17" customFormat="1" ht="19.5" customHeight="1" x14ac:dyDescent="0.25">
      <c r="A31" s="60" t="s">
        <v>339</v>
      </c>
      <c r="B31" s="60"/>
      <c r="C31" s="60"/>
      <c r="D31" s="60"/>
      <c r="E31" s="61"/>
      <c r="F31" s="61"/>
    </row>
    <row r="32" spans="1:6" s="17" customFormat="1" ht="19.5" customHeight="1" x14ac:dyDescent="0.25">
      <c r="A32" s="55" t="s">
        <v>340</v>
      </c>
      <c r="B32" s="55"/>
      <c r="C32" s="56"/>
      <c r="D32" s="56"/>
      <c r="E32" s="56"/>
      <c r="F32" s="56"/>
    </row>
    <row r="33" spans="1:6" s="17" customFormat="1" ht="19.5" customHeight="1" x14ac:dyDescent="0.25">
      <c r="A33" s="55" t="s">
        <v>341</v>
      </c>
      <c r="B33" s="55"/>
      <c r="C33" s="56"/>
      <c r="D33" s="56"/>
      <c r="E33" s="56"/>
      <c r="F33" s="56"/>
    </row>
    <row r="34" spans="1:6" s="17" customFormat="1" ht="19.5" customHeight="1" x14ac:dyDescent="0.25">
      <c r="A34" s="55" t="s">
        <v>326</v>
      </c>
      <c r="B34" s="55"/>
      <c r="C34" s="56"/>
      <c r="D34" s="56"/>
      <c r="E34" s="56"/>
      <c r="F34" s="56"/>
    </row>
    <row r="35" spans="1:6" s="17" customFormat="1" ht="19.5" customHeight="1" x14ac:dyDescent="0.25">
      <c r="A35" s="55" t="s">
        <v>342</v>
      </c>
      <c r="B35" s="55"/>
      <c r="C35" s="56"/>
      <c r="D35" s="56"/>
      <c r="E35" s="56"/>
      <c r="F35" s="56"/>
    </row>
    <row r="36" spans="1:6" s="17" customFormat="1" ht="19.5" customHeight="1" x14ac:dyDescent="0.25">
      <c r="A36" s="28"/>
      <c r="B36" s="28"/>
      <c r="C36" s="28"/>
      <c r="D36" s="28"/>
      <c r="E36" s="28"/>
      <c r="F36" s="28"/>
    </row>
    <row r="37" spans="1:6" ht="15.75" x14ac:dyDescent="0.25">
      <c r="A37" s="16"/>
      <c r="B37" s="16"/>
      <c r="C37" s="16"/>
      <c r="D37" s="16"/>
      <c r="E37" s="16"/>
      <c r="F37" s="16"/>
    </row>
    <row r="38" spans="1:6" ht="15.75" x14ac:dyDescent="0.25">
      <c r="A38" s="16"/>
      <c r="B38" s="16"/>
      <c r="C38" s="16"/>
      <c r="D38" s="16"/>
      <c r="E38" s="16"/>
      <c r="F38" s="16"/>
    </row>
    <row r="39" spans="1:6" ht="15.75" x14ac:dyDescent="0.25">
      <c r="A39" s="16"/>
      <c r="B39" s="16"/>
      <c r="C39" s="16"/>
      <c r="D39" s="16"/>
      <c r="E39" s="16"/>
      <c r="F39" s="16"/>
    </row>
    <row r="40" spans="1:6" ht="15.75" x14ac:dyDescent="0.25">
      <c r="A40" s="16"/>
      <c r="B40" s="16"/>
      <c r="C40" s="16"/>
      <c r="D40" s="16"/>
      <c r="E40" s="16"/>
      <c r="F40" s="16"/>
    </row>
    <row r="41" spans="1:6" ht="15.75" x14ac:dyDescent="0.25">
      <c r="A41" s="16"/>
      <c r="B41" s="16"/>
      <c r="C41" s="16"/>
      <c r="D41" s="16"/>
      <c r="E41" s="16"/>
      <c r="F41" s="16"/>
    </row>
    <row r="42" spans="1:6" ht="15.75" x14ac:dyDescent="0.25">
      <c r="A42" s="16"/>
      <c r="B42" s="16"/>
      <c r="C42" s="16"/>
      <c r="D42" s="16"/>
      <c r="E42" s="16"/>
      <c r="F42" s="16"/>
    </row>
    <row r="43" spans="1:6" ht="15.75" x14ac:dyDescent="0.25">
      <c r="A43" s="16"/>
      <c r="B43" s="16"/>
      <c r="C43" s="16"/>
      <c r="D43" s="16"/>
      <c r="E43" s="16"/>
      <c r="F43" s="16"/>
    </row>
    <row r="44" spans="1:6" ht="15.75" x14ac:dyDescent="0.25">
      <c r="A44" s="16"/>
      <c r="B44" s="16"/>
      <c r="C44" s="16"/>
      <c r="D44" s="16"/>
      <c r="E44" s="16"/>
      <c r="F44" s="16"/>
    </row>
  </sheetData>
  <sheetProtection algorithmName="SHA-512" hashValue="sjncG+T7FUCo39HpRgsPJ3xcS7GGEPHen8caEn3RpnamOElg1LkwmPyjnh+JDGFXCV3bNkHwGQxaWLWLutK1KA==" saltValue="RdSAdHA/EyTODHDm+BO7ag==" spinCount="100000" sheet="1" objects="1" scenarios="1" selectLockedCells="1"/>
  <mergeCells count="30">
    <mergeCell ref="A1:D1"/>
    <mergeCell ref="A3:F3"/>
    <mergeCell ref="A11:F11"/>
    <mergeCell ref="A25:F25"/>
    <mergeCell ref="B17:F17"/>
    <mergeCell ref="B5:F5"/>
    <mergeCell ref="B4:F4"/>
    <mergeCell ref="B6:F6"/>
    <mergeCell ref="B7:F7"/>
    <mergeCell ref="B8:F8"/>
    <mergeCell ref="B9:F9"/>
    <mergeCell ref="B12:F12"/>
    <mergeCell ref="B13:F13"/>
    <mergeCell ref="B18:F18"/>
    <mergeCell ref="A33:B33"/>
    <mergeCell ref="C33:F33"/>
    <mergeCell ref="A35:B35"/>
    <mergeCell ref="C35:F35"/>
    <mergeCell ref="E23:F23"/>
    <mergeCell ref="A23:C23"/>
    <mergeCell ref="B26:F26"/>
    <mergeCell ref="A31:D31"/>
    <mergeCell ref="E31:F31"/>
    <mergeCell ref="B27:F27"/>
    <mergeCell ref="A30:F30"/>
    <mergeCell ref="B24:F24"/>
    <mergeCell ref="A32:B32"/>
    <mergeCell ref="C32:F32"/>
    <mergeCell ref="A34:B34"/>
    <mergeCell ref="C34:F34"/>
  </mergeCells>
  <conditionalFormatting sqref="B28">
    <cfRule type="containsBlanks" priority="3" stopIfTrue="1">
      <formula>LEN(TRIM(B28))=0</formula>
    </cfRule>
    <cfRule type="expression" dxfId="1" priority="4">
      <formula>$B$28&lt;NOW()</formula>
    </cfRule>
  </conditionalFormatting>
  <dataValidations count="8">
    <dataValidation type="list" allowBlank="1" showInputMessage="1" showErrorMessage="1" errorTitle="Invalid State" error="Please select a state from the drop down list." sqref="D19 D14" xr:uid="{00000000-0002-0000-0100-000000000000}">
      <formula1>STATE</formula1>
    </dataValidation>
    <dataValidation type="list" allowBlank="1" showInputMessage="1" showErrorMessage="1" sqref="E31:F31" xr:uid="{00000000-0002-0000-0100-000001000000}">
      <formula1>YesNo</formula1>
    </dataValidation>
    <dataValidation type="list" allowBlank="1" showInputMessage="1" showErrorMessage="1" errorTitle="Invalid" error="Please select from the drop down list." sqref="B21" xr:uid="{00000000-0002-0000-0100-000002000000}">
      <formula1>Move</formula1>
    </dataValidation>
    <dataValidation type="list" allowBlank="1" showInputMessage="1" showErrorMessage="1" errorTitle="Invalid Country" error="Please Select a country from the drop down list." sqref="B20 B15" xr:uid="{00000000-0002-0000-0100-000003000000}">
      <formula1>Country</formula1>
    </dataValidation>
    <dataValidation type="list" allowBlank="1" showInputMessage="1" showErrorMessage="1" errorTitle="Invalid" error="Please select from the drop down list." sqref="D23" xr:uid="{00000000-0002-0000-0100-000004000000}">
      <formula1>Currency</formula1>
    </dataValidation>
    <dataValidation type="list" allowBlank="1" showInputMessage="1" showErrorMessage="1" error="Please select a Removalist from the list. If selecting Other please enter the name below." sqref="B26:F26" xr:uid="{00000000-0002-0000-0100-000005000000}">
      <formula1>Removalist</formula1>
    </dataValidation>
    <dataValidation type="list" allowBlank="1" showInputMessage="1" showErrorMessage="1" error="Please Select and Organisation from the list." sqref="B8:F8" xr:uid="{00000000-0002-0000-0100-000006000000}">
      <formula1>OrgList</formula1>
    </dataValidation>
    <dataValidation type="whole" allowBlank="1" showInputMessage="1" showErrorMessage="1" sqref="C34:F34" xr:uid="{00000000-0002-0000-0100-000007000000}">
      <formula1>0</formula1>
      <formula2>48</formula2>
    </dataValidation>
  </dataValidations>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276"/>
  <sheetViews>
    <sheetView zoomScaleNormal="100" zoomScaleSheetLayoutView="100" workbookViewId="0">
      <pane ySplit="4" topLeftCell="A5" activePane="bottomLeft" state="frozenSplit"/>
      <selection pane="bottomLeft" activeCell="B7" sqref="B7"/>
    </sheetView>
  </sheetViews>
  <sheetFormatPr defaultRowHeight="15" x14ac:dyDescent="0.25"/>
  <cols>
    <col min="1" max="1" width="25.7109375" style="3" customWidth="1"/>
    <col min="2" max="2" width="13" style="1" customWidth="1"/>
    <col min="3" max="3" width="20.7109375" style="3" customWidth="1"/>
    <col min="4" max="4" width="18" style="3" customWidth="1"/>
    <col min="5" max="5" width="13" style="3" customWidth="1"/>
    <col min="6" max="16384" width="9.140625" style="3"/>
  </cols>
  <sheetData>
    <row r="1" spans="1:5" customFormat="1" ht="69" customHeight="1" thickBot="1" x14ac:dyDescent="0.3">
      <c r="A1" s="53" t="s">
        <v>343</v>
      </c>
      <c r="B1" s="53"/>
      <c r="C1" s="53"/>
      <c r="D1" s="14"/>
      <c r="E1" s="14"/>
    </row>
    <row r="2" spans="1:5" ht="15.75" thickTop="1" x14ac:dyDescent="0.25">
      <c r="A2" s="3" t="s">
        <v>346</v>
      </c>
    </row>
    <row r="4" spans="1:5" s="6" customFormat="1" ht="45" x14ac:dyDescent="0.25">
      <c r="A4" s="30" t="s">
        <v>133</v>
      </c>
      <c r="B4" s="31" t="s">
        <v>0</v>
      </c>
      <c r="D4" s="3"/>
      <c r="E4" s="3"/>
    </row>
    <row r="5" spans="1:5" s="6" customFormat="1" x14ac:dyDescent="0.25">
      <c r="A5" s="10"/>
      <c r="B5" s="11"/>
      <c r="D5" s="3"/>
      <c r="E5" s="3"/>
    </row>
    <row r="6" spans="1:5" x14ac:dyDescent="0.25">
      <c r="A6" s="77" t="s">
        <v>1</v>
      </c>
      <c r="B6" s="78"/>
      <c r="D6" s="77" t="s">
        <v>118</v>
      </c>
      <c r="E6" s="78"/>
    </row>
    <row r="7" spans="1:5" x14ac:dyDescent="0.25">
      <c r="A7" s="8" t="s">
        <v>2</v>
      </c>
      <c r="B7" s="34"/>
      <c r="D7" s="7" t="s">
        <v>119</v>
      </c>
      <c r="E7" s="9">
        <f>B20</f>
        <v>0</v>
      </c>
    </row>
    <row r="8" spans="1:5" x14ac:dyDescent="0.25">
      <c r="A8" s="8" t="s">
        <v>3</v>
      </c>
      <c r="B8" s="34"/>
      <c r="D8" s="7" t="s">
        <v>120</v>
      </c>
      <c r="E8" s="9">
        <f>B34</f>
        <v>0</v>
      </c>
    </row>
    <row r="9" spans="1:5" x14ac:dyDescent="0.25">
      <c r="A9" s="8" t="s">
        <v>4</v>
      </c>
      <c r="B9" s="34"/>
      <c r="D9" s="7" t="s">
        <v>121</v>
      </c>
      <c r="E9" s="9">
        <f>B48</f>
        <v>0</v>
      </c>
    </row>
    <row r="10" spans="1:5" x14ac:dyDescent="0.25">
      <c r="A10" s="8" t="s">
        <v>5</v>
      </c>
      <c r="B10" s="34"/>
      <c r="D10" s="7" t="s">
        <v>122</v>
      </c>
      <c r="E10" s="9">
        <f>B62</f>
        <v>0</v>
      </c>
    </row>
    <row r="11" spans="1:5" x14ac:dyDescent="0.25">
      <c r="A11" s="8" t="s">
        <v>6</v>
      </c>
      <c r="B11" s="34"/>
      <c r="D11" s="7" t="s">
        <v>123</v>
      </c>
      <c r="E11" s="9">
        <f>B106</f>
        <v>0</v>
      </c>
    </row>
    <row r="12" spans="1:5" x14ac:dyDescent="0.25">
      <c r="A12" s="8" t="s">
        <v>7</v>
      </c>
      <c r="B12" s="34"/>
      <c r="D12" s="7" t="s">
        <v>124</v>
      </c>
      <c r="E12" s="9">
        <f>B71</f>
        <v>0</v>
      </c>
    </row>
    <row r="13" spans="1:5" x14ac:dyDescent="0.25">
      <c r="A13" s="8" t="s">
        <v>8</v>
      </c>
      <c r="B13" s="34"/>
      <c r="D13" s="7" t="s">
        <v>125</v>
      </c>
      <c r="E13" s="9">
        <f>B119</f>
        <v>0</v>
      </c>
    </row>
    <row r="14" spans="1:5" x14ac:dyDescent="0.25">
      <c r="A14" s="8" t="s">
        <v>9</v>
      </c>
      <c r="B14" s="34"/>
      <c r="D14" s="7" t="s">
        <v>126</v>
      </c>
      <c r="E14" s="9">
        <f>B86</f>
        <v>0</v>
      </c>
    </row>
    <row r="15" spans="1:5" x14ac:dyDescent="0.25">
      <c r="A15" s="8" t="s">
        <v>10</v>
      </c>
      <c r="B15" s="34"/>
      <c r="D15" s="7" t="s">
        <v>127</v>
      </c>
      <c r="E15" s="9">
        <f>B138</f>
        <v>0</v>
      </c>
    </row>
    <row r="16" spans="1:5" x14ac:dyDescent="0.25">
      <c r="A16" s="8" t="s">
        <v>11</v>
      </c>
      <c r="B16" s="34"/>
      <c r="D16" s="7" t="s">
        <v>128</v>
      </c>
      <c r="E16" s="9">
        <f>B159</f>
        <v>0</v>
      </c>
    </row>
    <row r="17" spans="1:5" x14ac:dyDescent="0.25">
      <c r="A17" s="41" t="s">
        <v>12</v>
      </c>
      <c r="B17" s="34"/>
      <c r="D17" s="7" t="s">
        <v>129</v>
      </c>
      <c r="E17" s="9">
        <f>B177</f>
        <v>0</v>
      </c>
    </row>
    <row r="18" spans="1:5" x14ac:dyDescent="0.25">
      <c r="A18" s="41"/>
      <c r="B18" s="34"/>
      <c r="D18" s="7" t="s">
        <v>130</v>
      </c>
      <c r="E18" s="9">
        <f>B214</f>
        <v>0</v>
      </c>
    </row>
    <row r="19" spans="1:5" x14ac:dyDescent="0.25">
      <c r="A19" s="42"/>
      <c r="B19" s="35"/>
      <c r="D19" s="2" t="s">
        <v>131</v>
      </c>
      <c r="E19" s="29">
        <f>E224</f>
        <v>0</v>
      </c>
    </row>
    <row r="20" spans="1:5" x14ac:dyDescent="0.25">
      <c r="A20" s="32" t="s">
        <v>137</v>
      </c>
      <c r="B20" s="33">
        <f>SUM(B7:B19)</f>
        <v>0</v>
      </c>
      <c r="D20" s="32" t="s">
        <v>132</v>
      </c>
      <c r="E20" s="33">
        <f>SUM(E7:E19)</f>
        <v>0</v>
      </c>
    </row>
    <row r="21" spans="1:5" x14ac:dyDescent="0.25">
      <c r="B21" s="3"/>
    </row>
    <row r="22" spans="1:5" x14ac:dyDescent="0.25">
      <c r="A22" s="77" t="s">
        <v>13</v>
      </c>
      <c r="B22" s="78"/>
    </row>
    <row r="23" spans="1:5" x14ac:dyDescent="0.25">
      <c r="A23" s="7" t="s">
        <v>2</v>
      </c>
      <c r="B23" s="36"/>
    </row>
    <row r="24" spans="1:5" x14ac:dyDescent="0.25">
      <c r="A24" s="7" t="s">
        <v>5</v>
      </c>
      <c r="B24" s="36"/>
    </row>
    <row r="25" spans="1:5" x14ac:dyDescent="0.25">
      <c r="A25" s="7" t="s">
        <v>14</v>
      </c>
      <c r="B25" s="36"/>
    </row>
    <row r="26" spans="1:5" x14ac:dyDescent="0.25">
      <c r="A26" s="7" t="s">
        <v>8</v>
      </c>
      <c r="B26" s="36"/>
    </row>
    <row r="27" spans="1:5" x14ac:dyDescent="0.25">
      <c r="A27" s="7" t="s">
        <v>9</v>
      </c>
      <c r="B27" s="36"/>
    </row>
    <row r="28" spans="1:5" x14ac:dyDescent="0.25">
      <c r="A28" s="7" t="s">
        <v>15</v>
      </c>
      <c r="B28" s="36"/>
    </row>
    <row r="29" spans="1:5" x14ac:dyDescent="0.25">
      <c r="A29" s="7" t="s">
        <v>18</v>
      </c>
      <c r="B29" s="36"/>
    </row>
    <row r="30" spans="1:5" x14ac:dyDescent="0.25">
      <c r="A30" s="7" t="s">
        <v>11</v>
      </c>
      <c r="B30" s="36"/>
    </row>
    <row r="31" spans="1:5" x14ac:dyDescent="0.25">
      <c r="A31" s="41" t="s">
        <v>12</v>
      </c>
      <c r="B31" s="36"/>
    </row>
    <row r="32" spans="1:5" x14ac:dyDescent="0.25">
      <c r="A32" s="41"/>
      <c r="B32" s="36"/>
    </row>
    <row r="33" spans="1:2" x14ac:dyDescent="0.25">
      <c r="A33" s="42"/>
      <c r="B33" s="35"/>
    </row>
    <row r="34" spans="1:2" x14ac:dyDescent="0.25">
      <c r="A34" s="32" t="s">
        <v>139</v>
      </c>
      <c r="B34" s="33">
        <f>SUM(B23:B33)</f>
        <v>0</v>
      </c>
    </row>
    <row r="35" spans="1:2" x14ac:dyDescent="0.25">
      <c r="B35" s="3"/>
    </row>
    <row r="36" spans="1:2" x14ac:dyDescent="0.25">
      <c r="A36" s="77" t="s">
        <v>16</v>
      </c>
      <c r="B36" s="78"/>
    </row>
    <row r="37" spans="1:2" x14ac:dyDescent="0.25">
      <c r="A37" s="7" t="s">
        <v>2</v>
      </c>
      <c r="B37" s="36"/>
    </row>
    <row r="38" spans="1:2" x14ac:dyDescent="0.25">
      <c r="A38" s="7" t="s">
        <v>5</v>
      </c>
      <c r="B38" s="36"/>
    </row>
    <row r="39" spans="1:2" x14ac:dyDescent="0.25">
      <c r="A39" s="7" t="s">
        <v>14</v>
      </c>
      <c r="B39" s="36"/>
    </row>
    <row r="40" spans="1:2" ht="15" customHeight="1" x14ac:dyDescent="0.25">
      <c r="A40" s="7" t="s">
        <v>8</v>
      </c>
      <c r="B40" s="36"/>
    </row>
    <row r="41" spans="1:2" x14ac:dyDescent="0.25">
      <c r="A41" s="7" t="s">
        <v>9</v>
      </c>
      <c r="B41" s="36"/>
    </row>
    <row r="42" spans="1:2" x14ac:dyDescent="0.25">
      <c r="A42" s="7" t="s">
        <v>15</v>
      </c>
      <c r="B42" s="36"/>
    </row>
    <row r="43" spans="1:2" x14ac:dyDescent="0.25">
      <c r="A43" s="7" t="s">
        <v>18</v>
      </c>
      <c r="B43" s="36"/>
    </row>
    <row r="44" spans="1:2" x14ac:dyDescent="0.25">
      <c r="A44" s="7" t="s">
        <v>11</v>
      </c>
      <c r="B44" s="36"/>
    </row>
    <row r="45" spans="1:2" x14ac:dyDescent="0.25">
      <c r="A45" s="41" t="s">
        <v>12</v>
      </c>
      <c r="B45" s="36"/>
    </row>
    <row r="46" spans="1:2" x14ac:dyDescent="0.25">
      <c r="A46" s="41"/>
      <c r="B46" s="36"/>
    </row>
    <row r="47" spans="1:2" x14ac:dyDescent="0.25">
      <c r="A47" s="42"/>
      <c r="B47" s="35"/>
    </row>
    <row r="48" spans="1:2" x14ac:dyDescent="0.25">
      <c r="A48" s="32" t="s">
        <v>142</v>
      </c>
      <c r="B48" s="33">
        <f>SUM(B37:B47)</f>
        <v>0</v>
      </c>
    </row>
    <row r="49" spans="1:5" x14ac:dyDescent="0.25">
      <c r="B49" s="3"/>
    </row>
    <row r="50" spans="1:5" x14ac:dyDescent="0.25">
      <c r="A50" s="77" t="s">
        <v>17</v>
      </c>
      <c r="B50" s="78"/>
    </row>
    <row r="51" spans="1:5" x14ac:dyDescent="0.25">
      <c r="A51" s="8" t="s">
        <v>2</v>
      </c>
      <c r="B51" s="34"/>
    </row>
    <row r="52" spans="1:5" x14ac:dyDescent="0.25">
      <c r="A52" s="8" t="s">
        <v>5</v>
      </c>
      <c r="B52" s="34"/>
    </row>
    <row r="53" spans="1:5" x14ac:dyDescent="0.25">
      <c r="A53" s="8" t="s">
        <v>14</v>
      </c>
      <c r="B53" s="34"/>
      <c r="D53" s="51"/>
      <c r="E53" s="52"/>
    </row>
    <row r="54" spans="1:5" x14ac:dyDescent="0.25">
      <c r="A54" s="8" t="s">
        <v>8</v>
      </c>
      <c r="B54" s="34"/>
      <c r="D54" s="51"/>
      <c r="E54" s="52"/>
    </row>
    <row r="55" spans="1:5" x14ac:dyDescent="0.25">
      <c r="A55" s="8" t="s">
        <v>9</v>
      </c>
      <c r="B55" s="34"/>
      <c r="D55" s="51"/>
      <c r="E55" s="52"/>
    </row>
    <row r="56" spans="1:5" x14ac:dyDescent="0.25">
      <c r="A56" s="8" t="s">
        <v>15</v>
      </c>
      <c r="B56" s="34"/>
      <c r="D56" s="51"/>
      <c r="E56" s="52"/>
    </row>
    <row r="57" spans="1:5" x14ac:dyDescent="0.25">
      <c r="A57" s="8" t="s">
        <v>18</v>
      </c>
      <c r="B57" s="34"/>
      <c r="D57" s="51"/>
      <c r="E57" s="52"/>
    </row>
    <row r="58" spans="1:5" x14ac:dyDescent="0.25">
      <c r="A58" s="8" t="s">
        <v>11</v>
      </c>
      <c r="B58" s="34"/>
      <c r="D58" s="51"/>
      <c r="E58" s="52"/>
    </row>
    <row r="59" spans="1:5" x14ac:dyDescent="0.25">
      <c r="A59" s="41" t="s">
        <v>12</v>
      </c>
      <c r="B59" s="34"/>
      <c r="D59" s="51"/>
      <c r="E59" s="52"/>
    </row>
    <row r="60" spans="1:5" x14ac:dyDescent="0.25">
      <c r="A60" s="41"/>
      <c r="B60" s="34"/>
      <c r="D60" s="51"/>
      <c r="E60" s="52"/>
    </row>
    <row r="61" spans="1:5" x14ac:dyDescent="0.25">
      <c r="A61" s="42"/>
      <c r="B61" s="35"/>
      <c r="D61" s="51"/>
      <c r="E61" s="52"/>
    </row>
    <row r="62" spans="1:5" x14ac:dyDescent="0.25">
      <c r="A62" s="32" t="s">
        <v>136</v>
      </c>
      <c r="B62" s="33">
        <f>SUM(B51:B61)</f>
        <v>0</v>
      </c>
      <c r="D62" s="51"/>
      <c r="E62" s="52"/>
    </row>
    <row r="63" spans="1:5" x14ac:dyDescent="0.25">
      <c r="B63" s="3"/>
      <c r="D63" s="51"/>
      <c r="E63" s="52"/>
    </row>
    <row r="64" spans="1:5" x14ac:dyDescent="0.25">
      <c r="A64" s="77" t="s">
        <v>33</v>
      </c>
      <c r="B64" s="78"/>
      <c r="D64" s="51"/>
      <c r="E64" s="52"/>
    </row>
    <row r="65" spans="1:5" x14ac:dyDescent="0.25">
      <c r="A65" s="7" t="s">
        <v>34</v>
      </c>
      <c r="B65" s="36"/>
      <c r="D65" s="51"/>
      <c r="E65" s="52"/>
    </row>
    <row r="66" spans="1:5" x14ac:dyDescent="0.25">
      <c r="A66" s="7" t="s">
        <v>35</v>
      </c>
      <c r="B66" s="36"/>
      <c r="D66" s="51"/>
      <c r="E66" s="52"/>
    </row>
    <row r="67" spans="1:5" x14ac:dyDescent="0.25">
      <c r="A67" s="7" t="s">
        <v>36</v>
      </c>
      <c r="B67" s="36"/>
      <c r="D67" s="51"/>
      <c r="E67" s="52"/>
    </row>
    <row r="68" spans="1:5" x14ac:dyDescent="0.25">
      <c r="A68" s="41" t="s">
        <v>12</v>
      </c>
      <c r="B68" s="36"/>
      <c r="D68" s="51"/>
      <c r="E68" s="52"/>
    </row>
    <row r="69" spans="1:5" x14ac:dyDescent="0.25">
      <c r="A69" s="41"/>
      <c r="B69" s="36"/>
      <c r="D69" s="51"/>
      <c r="E69" s="52"/>
    </row>
    <row r="70" spans="1:5" x14ac:dyDescent="0.25">
      <c r="A70" s="42"/>
      <c r="B70" s="35"/>
      <c r="D70" s="51"/>
      <c r="E70" s="52"/>
    </row>
    <row r="71" spans="1:5" x14ac:dyDescent="0.25">
      <c r="A71" s="32" t="s">
        <v>141</v>
      </c>
      <c r="B71" s="33">
        <f>SUM(B65:B70)</f>
        <v>0</v>
      </c>
      <c r="D71" s="51"/>
      <c r="E71" s="52"/>
    </row>
    <row r="72" spans="1:5" x14ac:dyDescent="0.25">
      <c r="B72" s="3"/>
      <c r="D72" s="51"/>
      <c r="E72" s="52"/>
    </row>
    <row r="73" spans="1:5" x14ac:dyDescent="0.25">
      <c r="A73" s="77" t="s">
        <v>45</v>
      </c>
      <c r="B73" s="78"/>
      <c r="D73" s="51"/>
      <c r="E73" s="52"/>
    </row>
    <row r="74" spans="1:5" x14ac:dyDescent="0.25">
      <c r="A74" s="7" t="s">
        <v>20</v>
      </c>
      <c r="B74" s="36"/>
      <c r="D74" s="51"/>
      <c r="E74" s="52"/>
    </row>
    <row r="75" spans="1:5" x14ac:dyDescent="0.25">
      <c r="A75" s="7" t="s">
        <v>21</v>
      </c>
      <c r="B75" s="36"/>
      <c r="D75" s="51"/>
      <c r="E75" s="52"/>
    </row>
    <row r="76" spans="1:5" x14ac:dyDescent="0.25">
      <c r="A76" s="7" t="s">
        <v>46</v>
      </c>
      <c r="B76" s="36"/>
      <c r="D76" s="51"/>
      <c r="E76" s="52"/>
    </row>
    <row r="77" spans="1:5" x14ac:dyDescent="0.25">
      <c r="A77" s="7" t="s">
        <v>47</v>
      </c>
      <c r="B77" s="36"/>
      <c r="D77" s="51"/>
      <c r="E77" s="52"/>
    </row>
    <row r="78" spans="1:5" x14ac:dyDescent="0.25">
      <c r="A78" s="7" t="s">
        <v>48</v>
      </c>
      <c r="B78" s="36"/>
      <c r="D78" s="51"/>
      <c r="E78" s="52"/>
    </row>
    <row r="79" spans="1:5" x14ac:dyDescent="0.25">
      <c r="A79" s="7" t="s">
        <v>49</v>
      </c>
      <c r="B79" s="36"/>
      <c r="D79" s="51"/>
      <c r="E79" s="52"/>
    </row>
    <row r="80" spans="1:5" x14ac:dyDescent="0.25">
      <c r="A80" s="7" t="s">
        <v>50</v>
      </c>
      <c r="B80" s="36"/>
      <c r="D80" s="51"/>
      <c r="E80" s="52"/>
    </row>
    <row r="81" spans="1:5" x14ac:dyDescent="0.25">
      <c r="A81" s="7" t="s">
        <v>35</v>
      </c>
      <c r="B81" s="36"/>
      <c r="D81" s="51"/>
      <c r="E81" s="52"/>
    </row>
    <row r="82" spans="1:5" x14ac:dyDescent="0.25">
      <c r="A82" s="7" t="s">
        <v>51</v>
      </c>
      <c r="B82" s="36"/>
      <c r="D82" s="51"/>
      <c r="E82" s="52"/>
    </row>
    <row r="83" spans="1:5" x14ac:dyDescent="0.25">
      <c r="A83" s="41" t="s">
        <v>12</v>
      </c>
      <c r="B83" s="36"/>
      <c r="D83" s="51"/>
      <c r="E83" s="52"/>
    </row>
    <row r="84" spans="1:5" x14ac:dyDescent="0.25">
      <c r="A84" s="41"/>
      <c r="B84" s="36"/>
      <c r="D84" s="51"/>
      <c r="E84" s="52"/>
    </row>
    <row r="85" spans="1:5" x14ac:dyDescent="0.25">
      <c r="A85" s="42"/>
      <c r="B85" s="35"/>
      <c r="D85" s="51"/>
      <c r="E85" s="52"/>
    </row>
    <row r="86" spans="1:5" x14ac:dyDescent="0.25">
      <c r="A86" s="32" t="s">
        <v>138</v>
      </c>
      <c r="B86" s="33">
        <f>SUM(B74:B85)</f>
        <v>0</v>
      </c>
      <c r="D86" s="51"/>
      <c r="E86" s="52"/>
    </row>
    <row r="87" spans="1:5" x14ac:dyDescent="0.25">
      <c r="B87" s="3"/>
      <c r="D87" s="51"/>
      <c r="E87" s="52"/>
    </row>
    <row r="88" spans="1:5" x14ac:dyDescent="0.25">
      <c r="A88" s="77" t="s">
        <v>19</v>
      </c>
      <c r="B88" s="78"/>
      <c r="D88" s="51"/>
      <c r="E88" s="52"/>
    </row>
    <row r="89" spans="1:5" x14ac:dyDescent="0.25">
      <c r="A89" s="7" t="s">
        <v>20</v>
      </c>
      <c r="B89" s="36"/>
      <c r="D89" s="51"/>
      <c r="E89" s="52"/>
    </row>
    <row r="90" spans="1:5" x14ac:dyDescent="0.25">
      <c r="A90" s="7" t="s">
        <v>21</v>
      </c>
      <c r="B90" s="36"/>
      <c r="D90" s="51"/>
      <c r="E90" s="52"/>
    </row>
    <row r="91" spans="1:5" x14ac:dyDescent="0.25">
      <c r="A91" s="7" t="s">
        <v>22</v>
      </c>
      <c r="B91" s="36"/>
      <c r="D91" s="51"/>
      <c r="E91" s="52"/>
    </row>
    <row r="92" spans="1:5" x14ac:dyDescent="0.25">
      <c r="A92" s="7" t="s">
        <v>23</v>
      </c>
      <c r="B92" s="36"/>
      <c r="D92" s="51"/>
      <c r="E92" s="52"/>
    </row>
    <row r="93" spans="1:5" x14ac:dyDescent="0.25">
      <c r="A93" s="7" t="s">
        <v>24</v>
      </c>
      <c r="B93" s="36"/>
      <c r="D93" s="51"/>
      <c r="E93" s="52"/>
    </row>
    <row r="94" spans="1:5" x14ac:dyDescent="0.25">
      <c r="A94" s="7" t="s">
        <v>25</v>
      </c>
      <c r="B94" s="36"/>
      <c r="D94" s="51"/>
      <c r="E94" s="52"/>
    </row>
    <row r="95" spans="1:5" x14ac:dyDescent="0.25">
      <c r="A95" s="7" t="s">
        <v>26</v>
      </c>
      <c r="B95" s="36"/>
      <c r="D95" s="51"/>
      <c r="E95" s="52"/>
    </row>
    <row r="96" spans="1:5" x14ac:dyDescent="0.25">
      <c r="A96" s="7" t="s">
        <v>27</v>
      </c>
      <c r="B96" s="36"/>
      <c r="D96" s="51"/>
      <c r="E96" s="52"/>
    </row>
    <row r="97" spans="1:5" x14ac:dyDescent="0.25">
      <c r="A97" s="7" t="s">
        <v>28</v>
      </c>
      <c r="B97" s="36"/>
      <c r="D97" s="51"/>
      <c r="E97" s="52"/>
    </row>
    <row r="98" spans="1:5" x14ac:dyDescent="0.25">
      <c r="A98" s="7" t="s">
        <v>29</v>
      </c>
      <c r="B98" s="36"/>
      <c r="D98" s="51"/>
      <c r="E98" s="52"/>
    </row>
    <row r="99" spans="1:5" x14ac:dyDescent="0.25">
      <c r="A99" s="7" t="s">
        <v>9</v>
      </c>
      <c r="B99" s="36"/>
      <c r="D99" s="51"/>
      <c r="E99" s="52"/>
    </row>
    <row r="100" spans="1:5" x14ac:dyDescent="0.25">
      <c r="A100" s="7" t="s">
        <v>30</v>
      </c>
      <c r="B100" s="36"/>
      <c r="D100" s="51"/>
      <c r="E100" s="52"/>
    </row>
    <row r="101" spans="1:5" x14ac:dyDescent="0.25">
      <c r="A101" s="7" t="s">
        <v>31</v>
      </c>
      <c r="B101" s="36"/>
      <c r="D101" s="51"/>
      <c r="E101" s="52"/>
    </row>
    <row r="102" spans="1:5" x14ac:dyDescent="0.25">
      <c r="A102" s="7" t="s">
        <v>32</v>
      </c>
      <c r="B102" s="36"/>
      <c r="D102" s="51"/>
      <c r="E102" s="52"/>
    </row>
    <row r="103" spans="1:5" x14ac:dyDescent="0.25">
      <c r="A103" s="41" t="s">
        <v>12</v>
      </c>
      <c r="B103" s="36"/>
      <c r="D103" s="51"/>
      <c r="E103" s="52"/>
    </row>
    <row r="104" spans="1:5" x14ac:dyDescent="0.25">
      <c r="A104" s="41"/>
      <c r="B104" s="36"/>
      <c r="D104" s="51"/>
      <c r="E104" s="52"/>
    </row>
    <row r="105" spans="1:5" x14ac:dyDescent="0.25">
      <c r="A105" s="42"/>
      <c r="B105" s="35"/>
      <c r="D105" s="51"/>
      <c r="E105" s="52"/>
    </row>
    <row r="106" spans="1:5" x14ac:dyDescent="0.25">
      <c r="A106" s="32" t="s">
        <v>140</v>
      </c>
      <c r="B106" s="33">
        <f>SUM(B89:B105)</f>
        <v>0</v>
      </c>
      <c r="D106" s="51"/>
      <c r="E106" s="52"/>
    </row>
    <row r="107" spans="1:5" x14ac:dyDescent="0.25">
      <c r="B107" s="3"/>
      <c r="D107" s="51"/>
      <c r="E107" s="52"/>
    </row>
    <row r="108" spans="1:5" x14ac:dyDescent="0.25">
      <c r="A108" s="77" t="s">
        <v>37</v>
      </c>
      <c r="B108" s="78"/>
      <c r="D108" s="51"/>
      <c r="E108" s="52"/>
    </row>
    <row r="109" spans="1:5" x14ac:dyDescent="0.25">
      <c r="A109" s="8" t="s">
        <v>38</v>
      </c>
      <c r="B109" s="34"/>
      <c r="D109" s="51"/>
      <c r="E109" s="52"/>
    </row>
    <row r="110" spans="1:5" x14ac:dyDescent="0.25">
      <c r="A110" s="8" t="s">
        <v>39</v>
      </c>
      <c r="B110" s="34"/>
      <c r="D110" s="51"/>
      <c r="E110" s="52"/>
    </row>
    <row r="111" spans="1:5" x14ac:dyDescent="0.25">
      <c r="A111" s="8" t="s">
        <v>40</v>
      </c>
      <c r="B111" s="34"/>
      <c r="D111" s="51"/>
      <c r="E111" s="52"/>
    </row>
    <row r="112" spans="1:5" x14ac:dyDescent="0.25">
      <c r="A112" s="8" t="s">
        <v>41</v>
      </c>
      <c r="B112" s="34"/>
      <c r="D112" s="51"/>
      <c r="E112" s="52"/>
    </row>
    <row r="113" spans="1:5" x14ac:dyDescent="0.25">
      <c r="A113" s="8" t="s">
        <v>42</v>
      </c>
      <c r="B113" s="34"/>
      <c r="D113" s="51"/>
      <c r="E113" s="52"/>
    </row>
    <row r="114" spans="1:5" x14ac:dyDescent="0.25">
      <c r="A114" s="8" t="s">
        <v>43</v>
      </c>
      <c r="B114" s="34"/>
      <c r="D114" s="51"/>
      <c r="E114" s="52"/>
    </row>
    <row r="115" spans="1:5" x14ac:dyDescent="0.25">
      <c r="A115" s="8" t="s">
        <v>44</v>
      </c>
      <c r="B115" s="34"/>
      <c r="D115" s="51"/>
      <c r="E115" s="52"/>
    </row>
    <row r="116" spans="1:5" x14ac:dyDescent="0.25">
      <c r="A116" s="41" t="s">
        <v>12</v>
      </c>
      <c r="B116" s="34"/>
      <c r="D116" s="51"/>
      <c r="E116" s="52"/>
    </row>
    <row r="117" spans="1:5" x14ac:dyDescent="0.25">
      <c r="A117" s="41"/>
      <c r="B117" s="34"/>
      <c r="D117" s="51"/>
      <c r="E117" s="52"/>
    </row>
    <row r="118" spans="1:5" x14ac:dyDescent="0.25">
      <c r="A118" s="42"/>
      <c r="B118" s="35"/>
      <c r="D118" s="51"/>
      <c r="E118" s="52"/>
    </row>
    <row r="119" spans="1:5" x14ac:dyDescent="0.25">
      <c r="A119" s="32" t="s">
        <v>135</v>
      </c>
      <c r="B119" s="33">
        <f>SUM(B109:B118)</f>
        <v>0</v>
      </c>
      <c r="D119" s="51"/>
      <c r="E119" s="52"/>
    </row>
    <row r="120" spans="1:5" x14ac:dyDescent="0.25">
      <c r="B120" s="3"/>
      <c r="D120" s="51"/>
      <c r="E120" s="52"/>
    </row>
    <row r="121" spans="1:5" x14ac:dyDescent="0.25">
      <c r="A121" s="77" t="s">
        <v>52</v>
      </c>
      <c r="B121" s="78"/>
      <c r="D121" s="51"/>
      <c r="E121" s="52"/>
    </row>
    <row r="122" spans="1:5" x14ac:dyDescent="0.25">
      <c r="A122" s="7" t="s">
        <v>39</v>
      </c>
      <c r="B122" s="36"/>
      <c r="D122" s="51"/>
      <c r="E122" s="52"/>
    </row>
    <row r="123" spans="1:5" x14ac:dyDescent="0.25">
      <c r="A123" s="7" t="s">
        <v>53</v>
      </c>
      <c r="B123" s="36"/>
      <c r="D123" s="51"/>
      <c r="E123" s="52"/>
    </row>
    <row r="124" spans="1:5" x14ac:dyDescent="0.25">
      <c r="A124" s="7" t="s">
        <v>54</v>
      </c>
      <c r="B124" s="36"/>
      <c r="D124" s="51"/>
      <c r="E124" s="52"/>
    </row>
    <row r="125" spans="1:5" x14ac:dyDescent="0.25">
      <c r="A125" s="7" t="s">
        <v>55</v>
      </c>
      <c r="B125" s="36"/>
      <c r="D125" s="51"/>
      <c r="E125" s="52"/>
    </row>
    <row r="126" spans="1:5" x14ac:dyDescent="0.25">
      <c r="A126" s="7" t="s">
        <v>56</v>
      </c>
      <c r="B126" s="36"/>
      <c r="D126" s="51"/>
      <c r="E126" s="52"/>
    </row>
    <row r="127" spans="1:5" x14ac:dyDescent="0.25">
      <c r="A127" s="7" t="s">
        <v>63</v>
      </c>
      <c r="B127" s="36"/>
      <c r="D127" s="51"/>
      <c r="E127" s="52"/>
    </row>
    <row r="128" spans="1:5" x14ac:dyDescent="0.25">
      <c r="A128" s="7" t="s">
        <v>57</v>
      </c>
      <c r="B128" s="36"/>
      <c r="D128" s="51"/>
      <c r="E128" s="52"/>
    </row>
    <row r="129" spans="1:5" x14ac:dyDescent="0.25">
      <c r="A129" s="7" t="s">
        <v>58</v>
      </c>
      <c r="B129" s="36"/>
      <c r="D129" s="51"/>
      <c r="E129" s="52"/>
    </row>
    <row r="130" spans="1:5" x14ac:dyDescent="0.25">
      <c r="A130" s="7" t="s">
        <v>331</v>
      </c>
      <c r="B130" s="36"/>
      <c r="D130" s="51"/>
      <c r="E130" s="52"/>
    </row>
    <row r="131" spans="1:5" x14ac:dyDescent="0.25">
      <c r="A131" s="7" t="s">
        <v>59</v>
      </c>
      <c r="B131" s="36"/>
      <c r="D131" s="51"/>
      <c r="E131" s="52"/>
    </row>
    <row r="132" spans="1:5" x14ac:dyDescent="0.25">
      <c r="A132" s="7" t="s">
        <v>60</v>
      </c>
      <c r="B132" s="36"/>
      <c r="D132" s="51"/>
      <c r="E132" s="52"/>
    </row>
    <row r="133" spans="1:5" x14ac:dyDescent="0.25">
      <c r="A133" s="7" t="s">
        <v>61</v>
      </c>
      <c r="B133" s="36"/>
      <c r="D133" s="51"/>
      <c r="E133" s="52"/>
    </row>
    <row r="134" spans="1:5" x14ac:dyDescent="0.25">
      <c r="A134" s="7" t="s">
        <v>62</v>
      </c>
      <c r="B134" s="36"/>
      <c r="D134" s="51"/>
      <c r="E134" s="52"/>
    </row>
    <row r="135" spans="1:5" x14ac:dyDescent="0.25">
      <c r="A135" s="41" t="s">
        <v>12</v>
      </c>
      <c r="B135" s="36"/>
      <c r="D135" s="51"/>
      <c r="E135" s="52"/>
    </row>
    <row r="136" spans="1:5" x14ac:dyDescent="0.25">
      <c r="A136" s="41"/>
      <c r="B136" s="36"/>
      <c r="D136" s="51"/>
      <c r="E136" s="52"/>
    </row>
    <row r="137" spans="1:5" x14ac:dyDescent="0.25">
      <c r="A137" s="42"/>
      <c r="B137" s="35"/>
      <c r="D137" s="51"/>
      <c r="E137" s="52"/>
    </row>
    <row r="138" spans="1:5" x14ac:dyDescent="0.25">
      <c r="A138" s="32" t="s">
        <v>143</v>
      </c>
      <c r="B138" s="33">
        <f>SUM(B122:B137)</f>
        <v>0</v>
      </c>
    </row>
    <row r="139" spans="1:5" x14ac:dyDescent="0.25">
      <c r="B139" s="3"/>
    </row>
    <row r="140" spans="1:5" x14ac:dyDescent="0.25">
      <c r="A140" s="77" t="s">
        <v>64</v>
      </c>
      <c r="B140" s="78"/>
    </row>
    <row r="141" spans="1:5" x14ac:dyDescent="0.25">
      <c r="A141" s="7" t="s">
        <v>20</v>
      </c>
      <c r="B141" s="36"/>
    </row>
    <row r="142" spans="1:5" x14ac:dyDescent="0.25">
      <c r="A142" s="7" t="s">
        <v>65</v>
      </c>
      <c r="B142" s="36"/>
    </row>
    <row r="143" spans="1:5" x14ac:dyDescent="0.25">
      <c r="A143" s="7" t="s">
        <v>66</v>
      </c>
      <c r="B143" s="36"/>
    </row>
    <row r="144" spans="1:5" x14ac:dyDescent="0.25">
      <c r="A144" s="7" t="s">
        <v>67</v>
      </c>
      <c r="B144" s="36"/>
    </row>
    <row r="145" spans="1:2" x14ac:dyDescent="0.25">
      <c r="A145" s="7" t="s">
        <v>47</v>
      </c>
      <c r="B145" s="36"/>
    </row>
    <row r="146" spans="1:2" x14ac:dyDescent="0.25">
      <c r="A146" s="7" t="s">
        <v>68</v>
      </c>
      <c r="B146" s="36"/>
    </row>
    <row r="147" spans="1:2" x14ac:dyDescent="0.25">
      <c r="A147" s="7" t="s">
        <v>69</v>
      </c>
      <c r="B147" s="36"/>
    </row>
    <row r="148" spans="1:2" x14ac:dyDescent="0.25">
      <c r="A148" s="7" t="s">
        <v>70</v>
      </c>
      <c r="B148" s="36"/>
    </row>
    <row r="149" spans="1:2" x14ac:dyDescent="0.25">
      <c r="A149" s="7" t="s">
        <v>71</v>
      </c>
      <c r="B149" s="36"/>
    </row>
    <row r="150" spans="1:2" x14ac:dyDescent="0.25">
      <c r="A150" s="7" t="s">
        <v>72</v>
      </c>
      <c r="B150" s="36"/>
    </row>
    <row r="151" spans="1:2" x14ac:dyDescent="0.25">
      <c r="A151" s="7" t="s">
        <v>73</v>
      </c>
      <c r="B151" s="36"/>
    </row>
    <row r="152" spans="1:2" x14ac:dyDescent="0.25">
      <c r="A152" s="7" t="s">
        <v>74</v>
      </c>
      <c r="B152" s="36"/>
    </row>
    <row r="153" spans="1:2" x14ac:dyDescent="0.25">
      <c r="A153" s="7" t="s">
        <v>31</v>
      </c>
      <c r="B153" s="36"/>
    </row>
    <row r="154" spans="1:2" x14ac:dyDescent="0.25">
      <c r="A154" s="7" t="s">
        <v>75</v>
      </c>
      <c r="B154" s="36"/>
    </row>
    <row r="155" spans="1:2" x14ac:dyDescent="0.25">
      <c r="A155" s="7" t="s">
        <v>76</v>
      </c>
      <c r="B155" s="36"/>
    </row>
    <row r="156" spans="1:2" x14ac:dyDescent="0.25">
      <c r="A156" s="41" t="s">
        <v>12</v>
      </c>
      <c r="B156" s="36"/>
    </row>
    <row r="157" spans="1:2" x14ac:dyDescent="0.25">
      <c r="A157" s="41"/>
      <c r="B157" s="36"/>
    </row>
    <row r="158" spans="1:2" x14ac:dyDescent="0.25">
      <c r="A158" s="42"/>
      <c r="B158" s="35"/>
    </row>
    <row r="159" spans="1:2" x14ac:dyDescent="0.25">
      <c r="A159" s="32" t="s">
        <v>144</v>
      </c>
      <c r="B159" s="33">
        <f>SUM(B141:B158)</f>
        <v>0</v>
      </c>
    </row>
    <row r="160" spans="1:2" x14ac:dyDescent="0.25">
      <c r="B160" s="3"/>
    </row>
    <row r="161" spans="1:2" x14ac:dyDescent="0.25">
      <c r="A161" s="77" t="s">
        <v>77</v>
      </c>
      <c r="B161" s="78"/>
    </row>
    <row r="162" spans="1:2" x14ac:dyDescent="0.25">
      <c r="A162" s="7" t="s">
        <v>78</v>
      </c>
      <c r="B162" s="36"/>
    </row>
    <row r="163" spans="1:2" x14ac:dyDescent="0.25">
      <c r="A163" s="7" t="s">
        <v>79</v>
      </c>
      <c r="B163" s="36"/>
    </row>
    <row r="164" spans="1:2" x14ac:dyDescent="0.25">
      <c r="A164" s="7" t="s">
        <v>80</v>
      </c>
      <c r="B164" s="36"/>
    </row>
    <row r="165" spans="1:2" x14ac:dyDescent="0.25">
      <c r="A165" s="7" t="s">
        <v>81</v>
      </c>
      <c r="B165" s="36"/>
    </row>
    <row r="166" spans="1:2" x14ac:dyDescent="0.25">
      <c r="A166" s="7" t="s">
        <v>82</v>
      </c>
      <c r="B166" s="36"/>
    </row>
    <row r="167" spans="1:2" x14ac:dyDescent="0.25">
      <c r="A167" s="7" t="s">
        <v>83</v>
      </c>
      <c r="B167" s="36"/>
    </row>
    <row r="168" spans="1:2" x14ac:dyDescent="0.25">
      <c r="A168" s="7" t="s">
        <v>84</v>
      </c>
      <c r="B168" s="36"/>
    </row>
    <row r="169" spans="1:2" x14ac:dyDescent="0.25">
      <c r="A169" s="81" t="s">
        <v>85</v>
      </c>
      <c r="B169" s="82"/>
    </row>
    <row r="170" spans="1:2" x14ac:dyDescent="0.25">
      <c r="A170" s="81"/>
      <c r="B170" s="82"/>
    </row>
    <row r="171" spans="1:2" x14ac:dyDescent="0.25">
      <c r="A171" s="7" t="s">
        <v>86</v>
      </c>
      <c r="B171" s="36"/>
    </row>
    <row r="172" spans="1:2" x14ac:dyDescent="0.25">
      <c r="A172" s="7" t="s">
        <v>87</v>
      </c>
      <c r="B172" s="36"/>
    </row>
    <row r="173" spans="1:2" x14ac:dyDescent="0.25">
      <c r="A173" s="7" t="s">
        <v>88</v>
      </c>
      <c r="B173" s="36"/>
    </row>
    <row r="174" spans="1:2" x14ac:dyDescent="0.25">
      <c r="A174" s="41" t="s">
        <v>12</v>
      </c>
      <c r="B174" s="36"/>
    </row>
    <row r="175" spans="1:2" x14ac:dyDescent="0.25">
      <c r="A175" s="41"/>
      <c r="B175" s="36"/>
    </row>
    <row r="176" spans="1:2" x14ac:dyDescent="0.25">
      <c r="A176" s="42"/>
      <c r="B176" s="35"/>
    </row>
    <row r="177" spans="1:2" x14ac:dyDescent="0.25">
      <c r="A177" s="32" t="s">
        <v>146</v>
      </c>
      <c r="B177" s="33">
        <f>SUM(B162:B176)</f>
        <v>0</v>
      </c>
    </row>
    <row r="178" spans="1:2" x14ac:dyDescent="0.25">
      <c r="B178" s="3"/>
    </row>
    <row r="179" spans="1:2" ht="15" customHeight="1" x14ac:dyDescent="0.25">
      <c r="A179" s="77" t="s">
        <v>89</v>
      </c>
      <c r="B179" s="78"/>
    </row>
    <row r="180" spans="1:2" x14ac:dyDescent="0.25">
      <c r="A180" s="7" t="s">
        <v>90</v>
      </c>
      <c r="B180" s="36"/>
    </row>
    <row r="181" spans="1:2" x14ac:dyDescent="0.25">
      <c r="A181" s="7" t="s">
        <v>91</v>
      </c>
      <c r="B181" s="36"/>
    </row>
    <row r="182" spans="1:2" x14ac:dyDescent="0.25">
      <c r="A182" s="7" t="s">
        <v>92</v>
      </c>
      <c r="B182" s="36"/>
    </row>
    <row r="183" spans="1:2" x14ac:dyDescent="0.25">
      <c r="A183" s="7" t="s">
        <v>93</v>
      </c>
      <c r="B183" s="36"/>
    </row>
    <row r="184" spans="1:2" x14ac:dyDescent="0.25">
      <c r="A184" s="7" t="s">
        <v>147</v>
      </c>
      <c r="B184" s="36"/>
    </row>
    <row r="185" spans="1:2" x14ac:dyDescent="0.25">
      <c r="A185" s="7" t="s">
        <v>344</v>
      </c>
      <c r="B185" s="36"/>
    </row>
    <row r="186" spans="1:2" x14ac:dyDescent="0.25">
      <c r="A186" s="7" t="s">
        <v>94</v>
      </c>
      <c r="B186" s="36"/>
    </row>
    <row r="187" spans="1:2" x14ac:dyDescent="0.25">
      <c r="A187" s="7" t="s">
        <v>95</v>
      </c>
      <c r="B187" s="36"/>
    </row>
    <row r="188" spans="1:2" x14ac:dyDescent="0.25">
      <c r="A188" s="7" t="s">
        <v>96</v>
      </c>
      <c r="B188" s="36"/>
    </row>
    <row r="189" spans="1:2" x14ac:dyDescent="0.25">
      <c r="A189" s="7" t="s">
        <v>97</v>
      </c>
      <c r="B189" s="36"/>
    </row>
    <row r="190" spans="1:2" x14ac:dyDescent="0.25">
      <c r="A190" s="7" t="s">
        <v>98</v>
      </c>
      <c r="B190" s="36"/>
    </row>
    <row r="191" spans="1:2" x14ac:dyDescent="0.25">
      <c r="A191" s="7" t="s">
        <v>99</v>
      </c>
      <c r="B191" s="36"/>
    </row>
    <row r="192" spans="1:2" x14ac:dyDescent="0.25">
      <c r="A192" s="7" t="s">
        <v>100</v>
      </c>
      <c r="B192" s="36"/>
    </row>
    <row r="193" spans="1:2" x14ac:dyDescent="0.25">
      <c r="A193" s="7" t="s">
        <v>101</v>
      </c>
      <c r="B193" s="36"/>
    </row>
    <row r="194" spans="1:2" x14ac:dyDescent="0.25">
      <c r="A194" s="7" t="s">
        <v>102</v>
      </c>
      <c r="B194" s="36"/>
    </row>
    <row r="195" spans="1:2" x14ac:dyDescent="0.25">
      <c r="A195" s="7" t="s">
        <v>103</v>
      </c>
      <c r="B195" s="36"/>
    </row>
    <row r="196" spans="1:2" x14ac:dyDescent="0.25">
      <c r="A196" s="7" t="s">
        <v>104</v>
      </c>
      <c r="B196" s="36"/>
    </row>
    <row r="197" spans="1:2" x14ac:dyDescent="0.25">
      <c r="A197" s="7" t="s">
        <v>105</v>
      </c>
      <c r="B197" s="36"/>
    </row>
    <row r="198" spans="1:2" x14ac:dyDescent="0.25">
      <c r="A198" s="7" t="s">
        <v>106</v>
      </c>
      <c r="B198" s="36"/>
    </row>
    <row r="199" spans="1:2" x14ac:dyDescent="0.25">
      <c r="A199" s="7" t="s">
        <v>107</v>
      </c>
      <c r="B199" s="36"/>
    </row>
    <row r="200" spans="1:2" x14ac:dyDescent="0.25">
      <c r="A200" s="7" t="s">
        <v>108</v>
      </c>
      <c r="B200" s="36"/>
    </row>
    <row r="201" spans="1:2" x14ac:dyDescent="0.25">
      <c r="A201" s="7" t="s">
        <v>109</v>
      </c>
      <c r="B201" s="36"/>
    </row>
    <row r="202" spans="1:2" x14ac:dyDescent="0.25">
      <c r="A202" s="81" t="s">
        <v>110</v>
      </c>
      <c r="B202" s="82"/>
    </row>
    <row r="203" spans="1:2" x14ac:dyDescent="0.25">
      <c r="A203" s="81"/>
      <c r="B203" s="82"/>
    </row>
    <row r="204" spans="1:2" x14ac:dyDescent="0.25">
      <c r="A204" s="7" t="s">
        <v>111</v>
      </c>
      <c r="B204" s="36"/>
    </row>
    <row r="205" spans="1:2" x14ac:dyDescent="0.25">
      <c r="A205" s="7" t="s">
        <v>112</v>
      </c>
      <c r="B205" s="36"/>
    </row>
    <row r="206" spans="1:2" x14ac:dyDescent="0.25">
      <c r="A206" s="7" t="s">
        <v>113</v>
      </c>
      <c r="B206" s="36"/>
    </row>
    <row r="207" spans="1:2" x14ac:dyDescent="0.25">
      <c r="A207" s="7" t="s">
        <v>114</v>
      </c>
      <c r="B207" s="36"/>
    </row>
    <row r="208" spans="1:2" x14ac:dyDescent="0.25">
      <c r="A208" s="7" t="s">
        <v>345</v>
      </c>
      <c r="B208" s="36"/>
    </row>
    <row r="209" spans="1:5" x14ac:dyDescent="0.25">
      <c r="A209" s="7" t="s">
        <v>115</v>
      </c>
      <c r="B209" s="36"/>
    </row>
    <row r="210" spans="1:5" x14ac:dyDescent="0.25">
      <c r="A210" s="7" t="s">
        <v>116</v>
      </c>
      <c r="B210" s="36"/>
    </row>
    <row r="211" spans="1:5" x14ac:dyDescent="0.25">
      <c r="A211" s="7" t="s">
        <v>117</v>
      </c>
      <c r="B211" s="36"/>
    </row>
    <row r="212" spans="1:5" ht="25.5" x14ac:dyDescent="0.25">
      <c r="A212" s="43" t="s">
        <v>134</v>
      </c>
      <c r="B212" s="36"/>
    </row>
    <row r="213" spans="1:5" x14ac:dyDescent="0.25">
      <c r="A213" s="42"/>
      <c r="B213" s="35"/>
    </row>
    <row r="214" spans="1:5" x14ac:dyDescent="0.25">
      <c r="A214" s="32" t="s">
        <v>145</v>
      </c>
      <c r="B214" s="33">
        <f>SUM(B180:B213)</f>
        <v>0</v>
      </c>
    </row>
    <row r="216" spans="1:5" ht="30" customHeight="1" x14ac:dyDescent="0.25">
      <c r="A216" s="74" t="s">
        <v>353</v>
      </c>
      <c r="B216" s="75"/>
      <c r="C216" s="75"/>
      <c r="D216" s="75"/>
      <c r="E216" s="76"/>
    </row>
    <row r="217" spans="1:5" ht="45" customHeight="1" x14ac:dyDescent="0.25">
      <c r="A217" s="74" t="s">
        <v>354</v>
      </c>
      <c r="B217" s="75"/>
      <c r="C217" s="75"/>
      <c r="D217" s="75"/>
      <c r="E217" s="76"/>
    </row>
    <row r="218" spans="1:5" x14ac:dyDescent="0.25">
      <c r="A218" s="71" t="s">
        <v>204</v>
      </c>
      <c r="B218" s="72"/>
      <c r="C218" s="72"/>
      <c r="D218" s="72"/>
      <c r="E218" s="73"/>
    </row>
    <row r="219" spans="1:5" x14ac:dyDescent="0.25">
      <c r="A219" s="69"/>
      <c r="B219" s="70"/>
      <c r="C219" s="70"/>
      <c r="D219" s="70"/>
      <c r="E219" s="48"/>
    </row>
    <row r="220" spans="1:5" x14ac:dyDescent="0.25">
      <c r="A220" s="69"/>
      <c r="B220" s="70"/>
      <c r="C220" s="70"/>
      <c r="D220" s="70"/>
      <c r="E220" s="48"/>
    </row>
    <row r="221" spans="1:5" x14ac:dyDescent="0.25">
      <c r="A221" s="69"/>
      <c r="B221" s="70"/>
      <c r="C221" s="70"/>
      <c r="D221" s="70"/>
      <c r="E221" s="48"/>
    </row>
    <row r="222" spans="1:5" x14ac:dyDescent="0.25">
      <c r="A222" s="69"/>
      <c r="B222" s="70"/>
      <c r="C222" s="70"/>
      <c r="D222" s="70"/>
      <c r="E222" s="48"/>
    </row>
    <row r="223" spans="1:5" x14ac:dyDescent="0.25">
      <c r="A223" s="69"/>
      <c r="B223" s="70"/>
      <c r="C223" s="70"/>
      <c r="D223" s="70"/>
      <c r="E223" s="48"/>
    </row>
    <row r="224" spans="1:5" ht="25.5" customHeight="1" x14ac:dyDescent="0.25">
      <c r="A224" s="79" t="s">
        <v>205</v>
      </c>
      <c r="B224" s="80"/>
      <c r="C224" s="80"/>
      <c r="D224" s="80"/>
      <c r="E224" s="50">
        <f>SUM(E219:E223)</f>
        <v>0</v>
      </c>
    </row>
    <row r="225" spans="2:2" x14ac:dyDescent="0.25">
      <c r="B225" s="3"/>
    </row>
    <row r="226" spans="2:2" x14ac:dyDescent="0.25">
      <c r="B226" s="3"/>
    </row>
    <row r="227" spans="2:2" x14ac:dyDescent="0.25">
      <c r="B227" s="3"/>
    </row>
    <row r="228" spans="2:2" x14ac:dyDescent="0.25">
      <c r="B228" s="3"/>
    </row>
    <row r="229" spans="2:2" x14ac:dyDescent="0.25">
      <c r="B229" s="3"/>
    </row>
    <row r="230" spans="2:2" x14ac:dyDescent="0.25">
      <c r="B230" s="3"/>
    </row>
    <row r="231" spans="2:2" x14ac:dyDescent="0.25">
      <c r="B231" s="3"/>
    </row>
    <row r="232" spans="2:2" x14ac:dyDescent="0.25">
      <c r="B232" s="3"/>
    </row>
    <row r="233" spans="2:2" x14ac:dyDescent="0.25">
      <c r="B233" s="3"/>
    </row>
    <row r="234" spans="2:2" x14ac:dyDescent="0.25">
      <c r="B234" s="3"/>
    </row>
    <row r="235" spans="2:2" x14ac:dyDescent="0.25">
      <c r="B235" s="3"/>
    </row>
    <row r="236" spans="2:2" x14ac:dyDescent="0.25">
      <c r="B236" s="3"/>
    </row>
    <row r="237" spans="2:2" x14ac:dyDescent="0.25">
      <c r="B237" s="3"/>
    </row>
    <row r="238" spans="2:2" x14ac:dyDescent="0.25">
      <c r="B238" s="3"/>
    </row>
    <row r="239" spans="2:2" x14ac:dyDescent="0.25">
      <c r="B239" s="3"/>
    </row>
    <row r="240" spans="2:2" x14ac:dyDescent="0.25">
      <c r="B240" s="3"/>
    </row>
    <row r="241" spans="2:2" x14ac:dyDescent="0.25">
      <c r="B241" s="3"/>
    </row>
    <row r="242" spans="2:2" x14ac:dyDescent="0.25">
      <c r="B242" s="3"/>
    </row>
    <row r="243" spans="2:2" x14ac:dyDescent="0.25">
      <c r="B243" s="3"/>
    </row>
    <row r="244" spans="2:2" x14ac:dyDescent="0.25">
      <c r="B244" s="3"/>
    </row>
    <row r="245" spans="2:2" x14ac:dyDescent="0.25">
      <c r="B245" s="3"/>
    </row>
    <row r="246" spans="2:2" x14ac:dyDescent="0.25">
      <c r="B246" s="3"/>
    </row>
    <row r="247" spans="2:2" x14ac:dyDescent="0.25">
      <c r="B247" s="3"/>
    </row>
    <row r="248" spans="2:2" x14ac:dyDescent="0.25">
      <c r="B248" s="3"/>
    </row>
    <row r="249" spans="2:2" x14ac:dyDescent="0.25">
      <c r="B249" s="3"/>
    </row>
    <row r="250" spans="2:2" x14ac:dyDescent="0.25">
      <c r="B250" s="3"/>
    </row>
    <row r="251" spans="2:2" x14ac:dyDescent="0.25">
      <c r="B251" s="3"/>
    </row>
    <row r="252" spans="2:2" x14ac:dyDescent="0.25">
      <c r="B252" s="3"/>
    </row>
    <row r="253" spans="2:2" x14ac:dyDescent="0.25">
      <c r="B253" s="3"/>
    </row>
    <row r="254" spans="2:2" x14ac:dyDescent="0.25">
      <c r="B254" s="3"/>
    </row>
    <row r="255" spans="2:2" x14ac:dyDescent="0.25">
      <c r="B255" s="3"/>
    </row>
    <row r="256" spans="2:2" x14ac:dyDescent="0.25">
      <c r="B256" s="3"/>
    </row>
    <row r="257" spans="1:2" x14ac:dyDescent="0.25">
      <c r="B257" s="3"/>
    </row>
    <row r="258" spans="1:2" x14ac:dyDescent="0.25">
      <c r="A258" s="4"/>
      <c r="B258" s="5"/>
    </row>
    <row r="259" spans="1:2" x14ac:dyDescent="0.25">
      <c r="A259" s="4"/>
      <c r="B259" s="5"/>
    </row>
    <row r="260" spans="1:2" x14ac:dyDescent="0.25">
      <c r="A260" s="4"/>
      <c r="B260" s="5"/>
    </row>
    <row r="261" spans="1:2" x14ac:dyDescent="0.25">
      <c r="B261" s="3"/>
    </row>
    <row r="262" spans="1:2" x14ac:dyDescent="0.25">
      <c r="B262" s="3"/>
    </row>
    <row r="263" spans="1:2" x14ac:dyDescent="0.25">
      <c r="B263" s="3"/>
    </row>
    <row r="264" spans="1:2" x14ac:dyDescent="0.25">
      <c r="B264" s="3"/>
    </row>
    <row r="265" spans="1:2" x14ac:dyDescent="0.25">
      <c r="B265" s="3"/>
    </row>
    <row r="266" spans="1:2" x14ac:dyDescent="0.25">
      <c r="B266" s="3"/>
    </row>
    <row r="267" spans="1:2" x14ac:dyDescent="0.25">
      <c r="B267" s="3"/>
    </row>
    <row r="268" spans="1:2" x14ac:dyDescent="0.25">
      <c r="B268" s="3"/>
    </row>
    <row r="269" spans="1:2" x14ac:dyDescent="0.25">
      <c r="B269" s="3"/>
    </row>
    <row r="270" spans="1:2" x14ac:dyDescent="0.25">
      <c r="B270" s="3"/>
    </row>
    <row r="271" spans="1:2" x14ac:dyDescent="0.25">
      <c r="B271" s="3"/>
    </row>
    <row r="272" spans="1:2" x14ac:dyDescent="0.25">
      <c r="B272" s="3"/>
    </row>
    <row r="273" spans="2:2" x14ac:dyDescent="0.25">
      <c r="B273" s="3"/>
    </row>
    <row r="274" spans="2:2" x14ac:dyDescent="0.25">
      <c r="B274" s="3"/>
    </row>
    <row r="275" spans="2:2" x14ac:dyDescent="0.25">
      <c r="B275" s="3"/>
    </row>
    <row r="276" spans="2:2" x14ac:dyDescent="0.25">
      <c r="B276" s="3"/>
    </row>
  </sheetData>
  <sheetProtection algorithmName="SHA-512" hashValue="oFwMxnQ4+WF25g1I9cP3skEyX1/nc7vI+0cjqqmcYXHPvsHFgG2HPLbA83SrTjSsRBklYiuS1cljg9KXP+FkxA==" saltValue="BBTiwa+vN/5dB+rQcJi4Bw==" spinCount="100000" sheet="1" objects="1" scenarios="1" selectLockedCells="1"/>
  <mergeCells count="27">
    <mergeCell ref="A221:D221"/>
    <mergeCell ref="A222:D222"/>
    <mergeCell ref="A223:D223"/>
    <mergeCell ref="A224:D224"/>
    <mergeCell ref="D6:E6"/>
    <mergeCell ref="A88:B88"/>
    <mergeCell ref="A50:B50"/>
    <mergeCell ref="A108:B108"/>
    <mergeCell ref="A73:B73"/>
    <mergeCell ref="A64:B64"/>
    <mergeCell ref="A121:B121"/>
    <mergeCell ref="A169:A170"/>
    <mergeCell ref="B169:B170"/>
    <mergeCell ref="A202:A203"/>
    <mergeCell ref="B202:B203"/>
    <mergeCell ref="A6:B6"/>
    <mergeCell ref="A1:C1"/>
    <mergeCell ref="A219:D219"/>
    <mergeCell ref="A220:D220"/>
    <mergeCell ref="A218:E218"/>
    <mergeCell ref="A216:E216"/>
    <mergeCell ref="A217:E217"/>
    <mergeCell ref="A22:B22"/>
    <mergeCell ref="A140:B140"/>
    <mergeCell ref="A161:B161"/>
    <mergeCell ref="A36:B36"/>
    <mergeCell ref="A179:B179"/>
  </mergeCells>
  <pageMargins left="0.35433070866141736" right="0.39370078740157483" top="0.6692913385826772" bottom="0.31496062992125984" header="0.31496062992125984" footer="0.31496062992125984"/>
  <pageSetup paperSize="9" scale="97" orientation="portrait" horizontalDpi="300" verticalDpi="300" r:id="rId1"/>
  <rowBreaks count="6" manualBreakCount="6">
    <brk id="35" max="16383" man="1"/>
    <brk id="87" max="16383" man="1"/>
    <brk id="120" max="16383" man="1"/>
    <brk id="160" max="16383" man="1"/>
    <brk id="178" max="16383" man="1"/>
    <brk id="21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7"/>
  <sheetViews>
    <sheetView zoomScaleNormal="100" zoomScaleSheetLayoutView="100" workbookViewId="0">
      <selection activeCell="C5" sqref="C5"/>
    </sheetView>
  </sheetViews>
  <sheetFormatPr defaultRowHeight="15" x14ac:dyDescent="0.25"/>
  <cols>
    <col min="1" max="1" width="4" customWidth="1"/>
    <col min="2" max="2" width="5.28515625" customWidth="1"/>
    <col min="3" max="3" width="57.5703125" customWidth="1"/>
    <col min="4" max="4" width="5.7109375" customWidth="1"/>
    <col min="5" max="5" width="18.140625" customWidth="1"/>
    <col min="7" max="7" width="62.5703125" customWidth="1"/>
  </cols>
  <sheetData>
    <row r="1" spans="1:6" ht="48.75" customHeight="1" thickBot="1" x14ac:dyDescent="0.3">
      <c r="A1" s="53" t="s">
        <v>164</v>
      </c>
      <c r="B1" s="53"/>
      <c r="C1" s="53"/>
      <c r="D1" s="14"/>
      <c r="E1" s="12"/>
    </row>
    <row r="2" spans="1:6" ht="15.75" thickTop="1" x14ac:dyDescent="0.25"/>
    <row r="3" spans="1:6" ht="30.2" customHeight="1" x14ac:dyDescent="0.25">
      <c r="A3" s="83" t="s">
        <v>335</v>
      </c>
      <c r="B3" s="83"/>
      <c r="C3" s="83"/>
      <c r="D3" s="83"/>
      <c r="E3" s="83"/>
    </row>
    <row r="4" spans="1:6" ht="9.9499999999999993" customHeight="1" x14ac:dyDescent="0.25">
      <c r="A4" s="22"/>
      <c r="B4" s="13"/>
      <c r="C4" s="13"/>
      <c r="D4" s="13"/>
      <c r="E4" s="13"/>
    </row>
    <row r="5" spans="1:6" x14ac:dyDescent="0.25">
      <c r="A5" s="54" t="s">
        <v>334</v>
      </c>
      <c r="B5" s="54"/>
      <c r="C5" s="39"/>
      <c r="D5" s="21" t="s">
        <v>203</v>
      </c>
      <c r="E5" s="40"/>
      <c r="F5" s="19"/>
    </row>
    <row r="6" spans="1:6" x14ac:dyDescent="0.25">
      <c r="A6" s="13"/>
      <c r="B6" s="13"/>
      <c r="C6" s="21"/>
      <c r="D6" s="21"/>
      <c r="E6" s="21"/>
      <c r="F6" s="19"/>
    </row>
    <row r="7" spans="1:6" ht="36" customHeight="1" x14ac:dyDescent="0.25">
      <c r="A7" s="84" t="s">
        <v>206</v>
      </c>
      <c r="B7" s="84"/>
      <c r="C7" s="84"/>
      <c r="D7" s="84"/>
      <c r="E7" s="84"/>
    </row>
  </sheetData>
  <sheetProtection algorithmName="SHA-512" hashValue="VkUzHy5o3wa+8JMu1XpMZ0hB9E/HolD2iRvYrBEO7wD/XJ33m31Ohm4wf1uOzXnyednCCE1+o5KKkoyQGdi4pA==" saltValue="tcEEYvxM1pGT0Bdv+oeTdQ==" spinCount="100000" sheet="1" objects="1" scenarios="1" selectLockedCells="1"/>
  <mergeCells count="4">
    <mergeCell ref="A1:C1"/>
    <mergeCell ref="A3:E3"/>
    <mergeCell ref="A5:B5"/>
    <mergeCell ref="A7:E7"/>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G8"/>
  <sheetViews>
    <sheetView zoomScaleNormal="100" zoomScaleSheetLayoutView="100" workbookViewId="0">
      <selection activeCell="C7" sqref="C7"/>
    </sheetView>
  </sheetViews>
  <sheetFormatPr defaultRowHeight="15" x14ac:dyDescent="0.25"/>
  <cols>
    <col min="1" max="1" width="4" customWidth="1"/>
    <col min="2" max="2" width="5.28515625" customWidth="1"/>
    <col min="3" max="3" width="57.5703125" customWidth="1"/>
    <col min="4" max="4" width="5.7109375" customWidth="1"/>
    <col min="5" max="5" width="18.140625" customWidth="1"/>
    <col min="7" max="7" width="62.5703125" customWidth="1"/>
  </cols>
  <sheetData>
    <row r="1" spans="1:7" ht="48.75" customHeight="1" thickBot="1" x14ac:dyDescent="0.3">
      <c r="A1" s="53" t="s">
        <v>164</v>
      </c>
      <c r="B1" s="53"/>
      <c r="C1" s="53"/>
      <c r="D1" s="14"/>
      <c r="E1" s="12"/>
    </row>
    <row r="2" spans="1:7" ht="15.75" thickTop="1" x14ac:dyDescent="0.25"/>
    <row r="3" spans="1:7" ht="15.75" x14ac:dyDescent="0.25">
      <c r="A3" s="86" t="s">
        <v>161</v>
      </c>
      <c r="B3" s="86"/>
      <c r="C3" s="86"/>
      <c r="D3" s="86"/>
      <c r="E3" s="86"/>
    </row>
    <row r="4" spans="1:7" x14ac:dyDescent="0.25">
      <c r="A4" s="23" t="s">
        <v>162</v>
      </c>
      <c r="B4" s="87" t="s">
        <v>163</v>
      </c>
      <c r="C4" s="87"/>
      <c r="D4" s="49"/>
      <c r="E4" s="21"/>
    </row>
    <row r="5" spans="1:7" ht="60" customHeight="1" x14ac:dyDescent="0.25">
      <c r="A5" s="54" t="str">
        <f>IF('2. Personal Details'!B8="","Please enter 'New Employer' in section 2. Personal Details","Please indemnify the "&amp;'2. Personal Details'!B8&amp;" under the terms of the Employee Relocation Protection cover for our responsibility in respect of damage to or loss of personal property of the nominated employee and charge the cost of the cover to our account.")</f>
        <v>Please enter 'New Employer' in section 2. Personal Details</v>
      </c>
      <c r="B5" s="54"/>
      <c r="C5" s="54"/>
      <c r="D5" s="54"/>
      <c r="E5" s="54"/>
      <c r="G5" s="20"/>
    </row>
    <row r="6" spans="1:7" ht="9.9499999999999993" customHeight="1" x14ac:dyDescent="0.25">
      <c r="A6" s="22"/>
      <c r="B6" s="13"/>
      <c r="C6" s="13"/>
      <c r="D6" s="13"/>
      <c r="E6" s="13"/>
    </row>
    <row r="7" spans="1:7" x14ac:dyDescent="0.25">
      <c r="A7" s="54" t="s">
        <v>334</v>
      </c>
      <c r="B7" s="54"/>
      <c r="C7" s="39"/>
      <c r="D7" s="21" t="s">
        <v>203</v>
      </c>
      <c r="E7" s="40"/>
      <c r="F7" s="19"/>
    </row>
    <row r="8" spans="1:7" x14ac:dyDescent="0.25">
      <c r="A8" s="85" t="s">
        <v>165</v>
      </c>
      <c r="B8" s="85"/>
      <c r="C8" s="85"/>
      <c r="D8" s="85"/>
      <c r="E8" s="85"/>
    </row>
  </sheetData>
  <sheetProtection algorithmName="SHA-512" hashValue="CzvRPv4V9NzT/squdUGI24YvAEgQjcLTJvnEQ67HLOnekAeAzCZPbG7Ja1zPxK3tkX3Wzqg2GzXIVFGUVfb08A==" saltValue="iSiphI8uLlmDZ2eTpJlZug==" spinCount="100000" sheet="1" objects="1" scenarios="1" selectLockedCells="1"/>
  <mergeCells count="6">
    <mergeCell ref="A5:E5"/>
    <mergeCell ref="A7:B7"/>
    <mergeCell ref="A8:E8"/>
    <mergeCell ref="A1:C1"/>
    <mergeCell ref="A3:E3"/>
    <mergeCell ref="B4:C4"/>
  </mergeCells>
  <printOptions horizontalCentered="1"/>
  <pageMargins left="0.70866141732283472" right="0.70866141732283472" top="0.74803149606299213" bottom="0.74803149606299213" header="0.31496062992125984" footer="0.31496062992125984"/>
  <pageSetup paperSize="9" scale="8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1078F689-16DE-43D9-86C0-3378C66A34E5}">
            <xm:f>'2. Personal Details'!B8=""</xm:f>
            <x14:dxf>
              <fill>
                <patternFill>
                  <bgColor theme="5" tint="0.59996337778862885"/>
                </patternFill>
              </fill>
            </x14:dxf>
          </x14:cfRule>
          <xm:sqref>A5:E5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A26"/>
  <sheetViews>
    <sheetView workbookViewId="0">
      <selection activeCell="A24" sqref="A24"/>
    </sheetView>
  </sheetViews>
  <sheetFormatPr defaultRowHeight="15" x14ac:dyDescent="0.25"/>
  <cols>
    <col min="1" max="1" width="40.5703125" bestFit="1" customWidth="1"/>
  </cols>
  <sheetData>
    <row r="1" spans="1:1" ht="15.75" thickBot="1" x14ac:dyDescent="0.3">
      <c r="A1" s="45" t="s">
        <v>207</v>
      </c>
    </row>
    <row r="2" spans="1:1" x14ac:dyDescent="0.25">
      <c r="A2" s="44" t="str">
        <f>"[Surname]:"&amp;'2. Personal Details'!B4</f>
        <v>[Surname]:</v>
      </c>
    </row>
    <row r="3" spans="1:1" x14ac:dyDescent="0.25">
      <c r="A3" s="44" t="str">
        <f>"[Given]:"&amp;'2. Personal Details'!B5</f>
        <v>[Given]:</v>
      </c>
    </row>
    <row r="4" spans="1:1" x14ac:dyDescent="0.25">
      <c r="A4" s="44" t="str">
        <f>"[Phone]:"&amp;'2. Personal Details'!B6</f>
        <v>[Phone]:</v>
      </c>
    </row>
    <row r="5" spans="1:1" x14ac:dyDescent="0.25">
      <c r="A5" s="44" t="str">
        <f>"[Employer]:"&amp;IFERROR(VLOOKUP('2. Personal Details'!B8,OrgCodes,2,FALSE),"")</f>
        <v>[Employer]:</v>
      </c>
    </row>
    <row r="6" spans="1:1" x14ac:dyDescent="0.25">
      <c r="A6" s="44" t="str">
        <f>"[Email]:"&amp;'2. Personal Details'!B7</f>
        <v>[Email]:</v>
      </c>
    </row>
    <row r="7" spans="1:1" x14ac:dyDescent="0.25">
      <c r="A7" s="44" t="str">
        <f>"[FromAddress 1]:"&amp;'2. Personal Details'!B12</f>
        <v>[FromAddress 1]:</v>
      </c>
    </row>
    <row r="8" spans="1:1" x14ac:dyDescent="0.25">
      <c r="A8" s="44" t="str">
        <f>"[FromAddress 2]:"&amp;'2. Personal Details'!B13</f>
        <v>[FromAddress 2]:</v>
      </c>
    </row>
    <row r="9" spans="1:1" x14ac:dyDescent="0.25">
      <c r="A9" s="44" t="str">
        <f>"[FromAddress City]:"&amp;'2. Personal Details'!B14</f>
        <v>[FromAddress City]:</v>
      </c>
    </row>
    <row r="10" spans="1:1" x14ac:dyDescent="0.25">
      <c r="A10" s="44" t="str">
        <f>"[FromAddress State]:"&amp;UPPER('2. Personal Details'!D14)</f>
        <v>[FromAddress State]:</v>
      </c>
    </row>
    <row r="11" spans="1:1" x14ac:dyDescent="0.25">
      <c r="A11" s="44" t="str">
        <f>"[FromAddress Post Code]:"&amp;'2. Personal Details'!F14</f>
        <v>[FromAddress Post Code]:</v>
      </c>
    </row>
    <row r="12" spans="1:1" x14ac:dyDescent="0.25">
      <c r="A12" s="44" t="str">
        <f>"[FromAddress Country]:"&amp;PROPER('2. Personal Details'!B15)</f>
        <v>[FromAddress Country]:</v>
      </c>
    </row>
    <row r="13" spans="1:1" x14ac:dyDescent="0.25">
      <c r="A13" s="44" t="str">
        <f>"[ToAddress 1]:"&amp;'2. Personal Details'!B17</f>
        <v>[ToAddress 1]:</v>
      </c>
    </row>
    <row r="14" spans="1:1" x14ac:dyDescent="0.25">
      <c r="A14" s="44" t="str">
        <f>"[ToAddress 2]:"&amp;'2. Personal Details'!B18</f>
        <v>[ToAddress 2]:</v>
      </c>
    </row>
    <row r="15" spans="1:1" x14ac:dyDescent="0.25">
      <c r="A15" s="44" t="str">
        <f>"[ToAddress City]:"&amp;'2. Personal Details'!B19</f>
        <v>[ToAddress City]:</v>
      </c>
    </row>
    <row r="16" spans="1:1" x14ac:dyDescent="0.25">
      <c r="A16" s="44" t="str">
        <f>"[ToAddress State]:"&amp;UPPER('2. Personal Details'!D19)</f>
        <v>[ToAddress State]:</v>
      </c>
    </row>
    <row r="17" spans="1:1" x14ac:dyDescent="0.25">
      <c r="A17" s="44" t="str">
        <f>"[ToAddress Post Code]:"&amp;'2. Personal Details'!F19</f>
        <v>[ToAddress Post Code]:</v>
      </c>
    </row>
    <row r="18" spans="1:1" x14ac:dyDescent="0.25">
      <c r="A18" s="44" t="str">
        <f>"[ToAddress Country]:"&amp;PROPER('2. Personal Details'!B20)</f>
        <v>[ToAddress Country]:</v>
      </c>
    </row>
    <row r="19" spans="1:1" x14ac:dyDescent="0.25">
      <c r="A19" s="44" t="str">
        <f>"[MoveDistance]:"&amp;'2. Personal Details'!B21</f>
        <v>[MoveDistance]:</v>
      </c>
    </row>
    <row r="20" spans="1:1" x14ac:dyDescent="0.25">
      <c r="A20" s="44" t="str">
        <f>"[Removalist]:"&amp;'2. Personal Details'!B26</f>
        <v>[Removalist]:</v>
      </c>
    </row>
    <row r="21" spans="1:1" x14ac:dyDescent="0.25">
      <c r="A21" s="44" t="str">
        <f>"[RemovalistOther]:"&amp;IF('2. Personal Details'!B26="Other",'2. Personal Details'!B27,"")</f>
        <v>[RemovalistOther]:</v>
      </c>
    </row>
    <row r="22" spans="1:1" x14ac:dyDescent="0.25">
      <c r="A22" s="44" t="str">
        <f>"[Departure]:"&amp;TEXT('2. Personal Details'!B28,"dd/mm/yyyy")</f>
        <v>[Departure]:00/01/1900</v>
      </c>
    </row>
    <row r="23" spans="1:1" x14ac:dyDescent="0.25">
      <c r="A23" s="44" t="str">
        <f>"[Storage]:"&amp;IF('2. Personal Details'!E31="Yes",TEXT('2. Personal Details'!C34,"0"),0)</f>
        <v>[Storage]:0</v>
      </c>
    </row>
    <row r="24" spans="1:1" x14ac:dyDescent="0.25">
      <c r="A24" s="44" t="str">
        <f>"[Value]:"&amp;TEXT('2. Personal Details'!E23,"0.00")</f>
        <v>[Value]:0.00</v>
      </c>
    </row>
    <row r="25" spans="1:1" ht="15.75" thickBot="1" x14ac:dyDescent="0.3">
      <c r="A25" s="44" t="str">
        <f>"[ValueCurrency]:"&amp;'2. Personal Details'!D23</f>
        <v>[ValueCurrency]:AUD</v>
      </c>
    </row>
    <row r="26" spans="1:1" x14ac:dyDescent="0.25">
      <c r="A26" s="4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C117"/>
  <sheetViews>
    <sheetView topLeftCell="A46" workbookViewId="0">
      <selection activeCell="C66" sqref="C66"/>
    </sheetView>
  </sheetViews>
  <sheetFormatPr defaultRowHeight="15" x14ac:dyDescent="0.25"/>
  <cols>
    <col min="1" max="1" width="11.7109375" bestFit="1" customWidth="1"/>
    <col min="2" max="2" width="31.42578125" bestFit="1" customWidth="1"/>
  </cols>
  <sheetData>
    <row r="1" spans="1:2" x14ac:dyDescent="0.25">
      <c r="A1" t="s">
        <v>167</v>
      </c>
      <c r="B1" t="s">
        <v>170</v>
      </c>
    </row>
    <row r="2" spans="1:2" x14ac:dyDescent="0.25">
      <c r="B2" t="s">
        <v>169</v>
      </c>
    </row>
    <row r="3" spans="1:2" x14ac:dyDescent="0.25">
      <c r="B3" t="s">
        <v>176</v>
      </c>
    </row>
    <row r="4" spans="1:2" x14ac:dyDescent="0.25">
      <c r="B4" t="s">
        <v>171</v>
      </c>
    </row>
    <row r="5" spans="1:2" x14ac:dyDescent="0.25">
      <c r="B5" t="s">
        <v>175</v>
      </c>
    </row>
    <row r="6" spans="1:2" x14ac:dyDescent="0.25">
      <c r="B6" t="s">
        <v>173</v>
      </c>
    </row>
    <row r="7" spans="1:2" x14ac:dyDescent="0.25">
      <c r="B7" t="s">
        <v>172</v>
      </c>
    </row>
    <row r="8" spans="1:2" x14ac:dyDescent="0.25">
      <c r="B8" t="s">
        <v>174</v>
      </c>
    </row>
    <row r="10" spans="1:2" x14ac:dyDescent="0.25">
      <c r="A10" t="s">
        <v>177</v>
      </c>
      <c r="B10" t="s">
        <v>178</v>
      </c>
    </row>
    <row r="11" spans="1:2" x14ac:dyDescent="0.25">
      <c r="B11" t="s">
        <v>179</v>
      </c>
    </row>
    <row r="13" spans="1:2" x14ac:dyDescent="0.25">
      <c r="A13" t="s">
        <v>180</v>
      </c>
      <c r="B13" t="s">
        <v>181</v>
      </c>
    </row>
    <row r="14" spans="1:2" x14ac:dyDescent="0.25">
      <c r="B14" t="s">
        <v>182</v>
      </c>
    </row>
    <row r="15" spans="1:2" x14ac:dyDescent="0.25">
      <c r="B15" t="s">
        <v>183</v>
      </c>
    </row>
    <row r="16" spans="1:2" x14ac:dyDescent="0.25">
      <c r="B16" t="s">
        <v>184</v>
      </c>
    </row>
    <row r="18" spans="1:2" x14ac:dyDescent="0.25">
      <c r="A18" t="s">
        <v>187</v>
      </c>
      <c r="B18" t="s">
        <v>202</v>
      </c>
    </row>
    <row r="19" spans="1:2" x14ac:dyDescent="0.25">
      <c r="B19" t="s">
        <v>188</v>
      </c>
    </row>
    <row r="20" spans="1:2" x14ac:dyDescent="0.25">
      <c r="B20" t="s">
        <v>191</v>
      </c>
    </row>
    <row r="21" spans="1:2" x14ac:dyDescent="0.25">
      <c r="B21" t="s">
        <v>190</v>
      </c>
    </row>
    <row r="22" spans="1:2" x14ac:dyDescent="0.25">
      <c r="B22" t="s">
        <v>192</v>
      </c>
    </row>
    <row r="23" spans="1:2" x14ac:dyDescent="0.25">
      <c r="B23" t="s">
        <v>193</v>
      </c>
    </row>
    <row r="24" spans="1:2" x14ac:dyDescent="0.25">
      <c r="B24" t="s">
        <v>194</v>
      </c>
    </row>
    <row r="25" spans="1:2" x14ac:dyDescent="0.25">
      <c r="B25" t="s">
        <v>189</v>
      </c>
    </row>
    <row r="26" spans="1:2" x14ac:dyDescent="0.25">
      <c r="B26" t="s">
        <v>195</v>
      </c>
    </row>
    <row r="27" spans="1:2" x14ac:dyDescent="0.25">
      <c r="B27" t="s">
        <v>201</v>
      </c>
    </row>
    <row r="28" spans="1:2" x14ac:dyDescent="0.25">
      <c r="B28" t="s">
        <v>200</v>
      </c>
    </row>
    <row r="29" spans="1:2" x14ac:dyDescent="0.25">
      <c r="B29" t="s">
        <v>197</v>
      </c>
    </row>
    <row r="30" spans="1:2" x14ac:dyDescent="0.25">
      <c r="B30" t="s">
        <v>199</v>
      </c>
    </row>
    <row r="31" spans="1:2" x14ac:dyDescent="0.25">
      <c r="B31" t="s">
        <v>198</v>
      </c>
    </row>
    <row r="32" spans="1:2" x14ac:dyDescent="0.25">
      <c r="B32" t="s">
        <v>196</v>
      </c>
    </row>
    <row r="34" spans="1:2" x14ac:dyDescent="0.25">
      <c r="A34" t="s">
        <v>210</v>
      </c>
      <c r="B34" t="s">
        <v>212</v>
      </c>
    </row>
    <row r="35" spans="1:2" x14ac:dyDescent="0.25">
      <c r="B35" t="s">
        <v>214</v>
      </c>
    </row>
    <row r="36" spans="1:2" x14ac:dyDescent="0.25">
      <c r="B36" t="s">
        <v>215</v>
      </c>
    </row>
    <row r="37" spans="1:2" x14ac:dyDescent="0.25">
      <c r="B37" t="s">
        <v>216</v>
      </c>
    </row>
    <row r="38" spans="1:2" x14ac:dyDescent="0.25">
      <c r="B38" t="s">
        <v>217</v>
      </c>
    </row>
    <row r="39" spans="1:2" x14ac:dyDescent="0.25">
      <c r="B39" t="s">
        <v>218</v>
      </c>
    </row>
    <row r="40" spans="1:2" x14ac:dyDescent="0.25">
      <c r="B40" t="s">
        <v>211</v>
      </c>
    </row>
    <row r="41" spans="1:2" x14ac:dyDescent="0.25">
      <c r="B41" t="s">
        <v>219</v>
      </c>
    </row>
    <row r="42" spans="1:2" x14ac:dyDescent="0.25">
      <c r="B42" t="s">
        <v>220</v>
      </c>
    </row>
    <row r="43" spans="1:2" x14ac:dyDescent="0.25">
      <c r="B43" t="s">
        <v>213</v>
      </c>
    </row>
    <row r="45" spans="1:2" x14ac:dyDescent="0.25">
      <c r="A45" t="s">
        <v>222</v>
      </c>
      <c r="B45" t="s">
        <v>330</v>
      </c>
    </row>
    <row r="46" spans="1:2" x14ac:dyDescent="0.25">
      <c r="B46" t="s">
        <v>223</v>
      </c>
    </row>
    <row r="47" spans="1:2" x14ac:dyDescent="0.25">
      <c r="B47" t="s">
        <v>224</v>
      </c>
    </row>
    <row r="48" spans="1:2" x14ac:dyDescent="0.25">
      <c r="B48" t="s">
        <v>324</v>
      </c>
    </row>
    <row r="49" spans="1:3" x14ac:dyDescent="0.25">
      <c r="B49" t="s">
        <v>12</v>
      </c>
    </row>
    <row r="50" spans="1:3" x14ac:dyDescent="0.25">
      <c r="B50" t="s">
        <v>225</v>
      </c>
    </row>
    <row r="51" spans="1:3" x14ac:dyDescent="0.25">
      <c r="B51" t="s">
        <v>325</v>
      </c>
    </row>
    <row r="53" spans="1:3" x14ac:dyDescent="0.25">
      <c r="A53" t="s">
        <v>361</v>
      </c>
      <c r="B53" t="s">
        <v>226</v>
      </c>
      <c r="C53" t="s">
        <v>227</v>
      </c>
    </row>
    <row r="54" spans="1:3" x14ac:dyDescent="0.25">
      <c r="B54" t="s">
        <v>362</v>
      </c>
      <c r="C54" t="s">
        <v>378</v>
      </c>
    </row>
    <row r="55" spans="1:3" x14ac:dyDescent="0.25">
      <c r="B55" t="s">
        <v>228</v>
      </c>
      <c r="C55" t="s">
        <v>229</v>
      </c>
    </row>
    <row r="56" spans="1:3" x14ac:dyDescent="0.25">
      <c r="B56" t="s">
        <v>363</v>
      </c>
      <c r="C56" t="s">
        <v>379</v>
      </c>
    </row>
    <row r="57" spans="1:3" x14ac:dyDescent="0.25">
      <c r="B57" t="s">
        <v>230</v>
      </c>
      <c r="C57" t="s">
        <v>231</v>
      </c>
    </row>
    <row r="58" spans="1:3" x14ac:dyDescent="0.25">
      <c r="B58" t="s">
        <v>364</v>
      </c>
      <c r="C58" t="s">
        <v>380</v>
      </c>
    </row>
    <row r="59" spans="1:3" x14ac:dyDescent="0.25">
      <c r="B59" t="s">
        <v>365</v>
      </c>
      <c r="C59" t="s">
        <v>381</v>
      </c>
    </row>
    <row r="60" spans="1:3" x14ac:dyDescent="0.25">
      <c r="B60" t="s">
        <v>366</v>
      </c>
      <c r="C60" t="s">
        <v>382</v>
      </c>
    </row>
    <row r="61" spans="1:3" x14ac:dyDescent="0.25">
      <c r="B61" t="s">
        <v>299</v>
      </c>
      <c r="C61" t="s">
        <v>300</v>
      </c>
    </row>
    <row r="62" spans="1:3" x14ac:dyDescent="0.25">
      <c r="B62" t="s">
        <v>232</v>
      </c>
      <c r="C62" t="s">
        <v>233</v>
      </c>
    </row>
    <row r="63" spans="1:3" x14ac:dyDescent="0.25">
      <c r="B63" t="s">
        <v>235</v>
      </c>
      <c r="C63" t="s">
        <v>236</v>
      </c>
    </row>
    <row r="64" spans="1:3" x14ac:dyDescent="0.25">
      <c r="B64" t="s">
        <v>237</v>
      </c>
      <c r="C64" t="s">
        <v>174</v>
      </c>
    </row>
    <row r="65" spans="2:3" x14ac:dyDescent="0.25">
      <c r="B65" t="s">
        <v>367</v>
      </c>
      <c r="C65" t="s">
        <v>383</v>
      </c>
    </row>
    <row r="66" spans="2:3" x14ac:dyDescent="0.25">
      <c r="B66" t="s">
        <v>240</v>
      </c>
      <c r="C66" t="s">
        <v>241</v>
      </c>
    </row>
    <row r="67" spans="2:3" x14ac:dyDescent="0.25">
      <c r="B67" t="s">
        <v>242</v>
      </c>
      <c r="C67" t="s">
        <v>243</v>
      </c>
    </row>
    <row r="68" spans="2:3" x14ac:dyDescent="0.25">
      <c r="B68" t="s">
        <v>244</v>
      </c>
      <c r="C68" t="s">
        <v>245</v>
      </c>
    </row>
    <row r="69" spans="2:3" x14ac:dyDescent="0.25">
      <c r="B69" t="s">
        <v>246</v>
      </c>
      <c r="C69" t="s">
        <v>247</v>
      </c>
    </row>
    <row r="70" spans="2:3" x14ac:dyDescent="0.25">
      <c r="B70" t="s">
        <v>248</v>
      </c>
      <c r="C70" t="s">
        <v>249</v>
      </c>
    </row>
    <row r="71" spans="2:3" x14ac:dyDescent="0.25">
      <c r="B71" t="s">
        <v>256</v>
      </c>
      <c r="C71" t="s">
        <v>257</v>
      </c>
    </row>
    <row r="72" spans="2:3" x14ac:dyDescent="0.25">
      <c r="B72" t="s">
        <v>368</v>
      </c>
      <c r="C72" t="s">
        <v>360</v>
      </c>
    </row>
    <row r="73" spans="2:3" x14ac:dyDescent="0.25">
      <c r="B73" t="s">
        <v>258</v>
      </c>
      <c r="C73" t="s">
        <v>259</v>
      </c>
    </row>
    <row r="74" spans="2:3" x14ac:dyDescent="0.25">
      <c r="B74" t="s">
        <v>260</v>
      </c>
      <c r="C74" t="s">
        <v>261</v>
      </c>
    </row>
    <row r="75" spans="2:3" x14ac:dyDescent="0.25">
      <c r="B75" t="s">
        <v>369</v>
      </c>
      <c r="C75" t="s">
        <v>384</v>
      </c>
    </row>
    <row r="76" spans="2:3" x14ac:dyDescent="0.25">
      <c r="B76" t="s">
        <v>270</v>
      </c>
      <c r="C76" t="s">
        <v>271</v>
      </c>
    </row>
    <row r="77" spans="2:3" x14ac:dyDescent="0.25">
      <c r="B77" t="s">
        <v>262</v>
      </c>
      <c r="C77" t="s">
        <v>263</v>
      </c>
    </row>
    <row r="78" spans="2:3" x14ac:dyDescent="0.25">
      <c r="B78" t="s">
        <v>276</v>
      </c>
      <c r="C78" t="s">
        <v>277</v>
      </c>
    </row>
    <row r="79" spans="2:3" x14ac:dyDescent="0.25">
      <c r="B79" t="s">
        <v>370</v>
      </c>
      <c r="C79" t="s">
        <v>385</v>
      </c>
    </row>
    <row r="80" spans="2:3" x14ac:dyDescent="0.25">
      <c r="B80" t="s">
        <v>278</v>
      </c>
      <c r="C80" t="s">
        <v>279</v>
      </c>
    </row>
    <row r="81" spans="2:3" x14ac:dyDescent="0.25">
      <c r="B81" t="s">
        <v>280</v>
      </c>
      <c r="C81" t="s">
        <v>281</v>
      </c>
    </row>
    <row r="82" spans="2:3" x14ac:dyDescent="0.25">
      <c r="B82" t="s">
        <v>371</v>
      </c>
      <c r="C82" t="s">
        <v>323</v>
      </c>
    </row>
    <row r="83" spans="2:3" x14ac:dyDescent="0.25">
      <c r="B83" t="s">
        <v>372</v>
      </c>
      <c r="C83" t="s">
        <v>358</v>
      </c>
    </row>
    <row r="84" spans="2:3" x14ac:dyDescent="0.25">
      <c r="B84" t="s">
        <v>373</v>
      </c>
      <c r="C84" t="s">
        <v>359</v>
      </c>
    </row>
    <row r="85" spans="2:3" x14ac:dyDescent="0.25">
      <c r="B85" t="s">
        <v>250</v>
      </c>
      <c r="C85" t="s">
        <v>251</v>
      </c>
    </row>
    <row r="86" spans="2:3" x14ac:dyDescent="0.25">
      <c r="B86" t="s">
        <v>264</v>
      </c>
      <c r="C86" t="s">
        <v>265</v>
      </c>
    </row>
    <row r="87" spans="2:3" x14ac:dyDescent="0.25">
      <c r="B87" t="s">
        <v>293</v>
      </c>
      <c r="C87" t="s">
        <v>294</v>
      </c>
    </row>
    <row r="88" spans="2:3" x14ac:dyDescent="0.25">
      <c r="B88" t="s">
        <v>311</v>
      </c>
      <c r="C88" t="s">
        <v>312</v>
      </c>
    </row>
    <row r="89" spans="2:3" x14ac:dyDescent="0.25">
      <c r="B89" t="s">
        <v>317</v>
      </c>
      <c r="C89" t="s">
        <v>318</v>
      </c>
    </row>
    <row r="90" spans="2:3" x14ac:dyDescent="0.25">
      <c r="B90" t="s">
        <v>238</v>
      </c>
      <c r="C90" t="s">
        <v>239</v>
      </c>
    </row>
    <row r="91" spans="2:3" x14ac:dyDescent="0.25">
      <c r="B91" t="s">
        <v>252</v>
      </c>
      <c r="C91" t="s">
        <v>253</v>
      </c>
    </row>
    <row r="92" spans="2:3" x14ac:dyDescent="0.25">
      <c r="B92" t="s">
        <v>266</v>
      </c>
      <c r="C92" t="s">
        <v>267</v>
      </c>
    </row>
    <row r="93" spans="2:3" x14ac:dyDescent="0.25">
      <c r="B93" t="s">
        <v>272</v>
      </c>
      <c r="C93" t="s">
        <v>273</v>
      </c>
    </row>
    <row r="94" spans="2:3" x14ac:dyDescent="0.25">
      <c r="B94" t="s">
        <v>374</v>
      </c>
      <c r="C94" t="s">
        <v>386</v>
      </c>
    </row>
    <row r="95" spans="2:3" x14ac:dyDescent="0.25">
      <c r="B95" t="s">
        <v>282</v>
      </c>
      <c r="C95" t="s">
        <v>283</v>
      </c>
    </row>
    <row r="96" spans="2:3" x14ac:dyDescent="0.25">
      <c r="B96" t="s">
        <v>286</v>
      </c>
      <c r="C96" t="s">
        <v>287</v>
      </c>
    </row>
    <row r="97" spans="2:3" x14ac:dyDescent="0.25">
      <c r="B97" t="s">
        <v>295</v>
      </c>
      <c r="C97" t="s">
        <v>296</v>
      </c>
    </row>
    <row r="98" spans="2:3" x14ac:dyDescent="0.25">
      <c r="B98" t="s">
        <v>375</v>
      </c>
      <c r="C98" t="s">
        <v>234</v>
      </c>
    </row>
    <row r="99" spans="2:3" x14ac:dyDescent="0.25">
      <c r="B99" t="s">
        <v>292</v>
      </c>
      <c r="C99" t="s">
        <v>387</v>
      </c>
    </row>
    <row r="100" spans="2:3" x14ac:dyDescent="0.25">
      <c r="B100" t="s">
        <v>301</v>
      </c>
      <c r="C100" t="s">
        <v>302</v>
      </c>
    </row>
    <row r="101" spans="2:3" x14ac:dyDescent="0.25">
      <c r="B101" t="s">
        <v>313</v>
      </c>
      <c r="C101" t="s">
        <v>314</v>
      </c>
    </row>
    <row r="102" spans="2:3" x14ac:dyDescent="0.25">
      <c r="B102" t="s">
        <v>319</v>
      </c>
      <c r="C102" t="s">
        <v>320</v>
      </c>
    </row>
    <row r="103" spans="2:3" x14ac:dyDescent="0.25">
      <c r="B103" t="s">
        <v>254</v>
      </c>
      <c r="C103" t="s">
        <v>255</v>
      </c>
    </row>
    <row r="104" spans="2:3" x14ac:dyDescent="0.25">
      <c r="B104" t="s">
        <v>268</v>
      </c>
      <c r="C104" t="s">
        <v>269</v>
      </c>
    </row>
    <row r="105" spans="2:3" x14ac:dyDescent="0.25">
      <c r="B105" t="s">
        <v>376</v>
      </c>
      <c r="C105" t="s">
        <v>388</v>
      </c>
    </row>
    <row r="106" spans="2:3" x14ac:dyDescent="0.25">
      <c r="B106" t="s">
        <v>284</v>
      </c>
      <c r="C106" t="s">
        <v>285</v>
      </c>
    </row>
    <row r="107" spans="2:3" x14ac:dyDescent="0.25">
      <c r="B107" t="s">
        <v>288</v>
      </c>
      <c r="C107" t="s">
        <v>289</v>
      </c>
    </row>
    <row r="108" spans="2:3" x14ac:dyDescent="0.25">
      <c r="B108" t="s">
        <v>297</v>
      </c>
      <c r="C108" t="s">
        <v>298</v>
      </c>
    </row>
    <row r="109" spans="2:3" x14ac:dyDescent="0.25">
      <c r="B109" t="s">
        <v>303</v>
      </c>
      <c r="C109" t="s">
        <v>304</v>
      </c>
    </row>
    <row r="110" spans="2:3" x14ac:dyDescent="0.25">
      <c r="B110" t="s">
        <v>315</v>
      </c>
      <c r="C110" t="s">
        <v>316</v>
      </c>
    </row>
    <row r="111" spans="2:3" x14ac:dyDescent="0.25">
      <c r="B111" t="s">
        <v>321</v>
      </c>
      <c r="C111" t="s">
        <v>322</v>
      </c>
    </row>
    <row r="112" spans="2:3" x14ac:dyDescent="0.25">
      <c r="B112" t="s">
        <v>377</v>
      </c>
      <c r="C112" t="s">
        <v>389</v>
      </c>
    </row>
    <row r="113" spans="2:3" x14ac:dyDescent="0.25">
      <c r="B113" t="s">
        <v>290</v>
      </c>
      <c r="C113" t="s">
        <v>291</v>
      </c>
    </row>
    <row r="114" spans="2:3" x14ac:dyDescent="0.25">
      <c r="B114" t="s">
        <v>274</v>
      </c>
      <c r="C114" t="s">
        <v>275</v>
      </c>
    </row>
    <row r="115" spans="2:3" x14ac:dyDescent="0.25">
      <c r="B115" t="s">
        <v>305</v>
      </c>
      <c r="C115" t="s">
        <v>306</v>
      </c>
    </row>
    <row r="116" spans="2:3" x14ac:dyDescent="0.25">
      <c r="B116" t="s">
        <v>307</v>
      </c>
      <c r="C116" t="s">
        <v>308</v>
      </c>
    </row>
    <row r="117" spans="2:3" x14ac:dyDescent="0.25">
      <c r="B117" t="s">
        <v>309</v>
      </c>
      <c r="C117" t="s">
        <v>310</v>
      </c>
    </row>
  </sheetData>
  <sortState xmlns:xlrd2="http://schemas.microsoft.com/office/spreadsheetml/2017/richdata2" ref="B54:C113">
    <sortCondition ref="B54:B11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1. Instructions</vt:lpstr>
      <vt:lpstr>2. Personal Details</vt:lpstr>
      <vt:lpstr>3. Household Contents</vt:lpstr>
      <vt:lpstr>4. Terms &amp; Conditions</vt:lpstr>
      <vt:lpstr>5. Employing Office</vt:lpstr>
      <vt:lpstr>Import</vt:lpstr>
      <vt:lpstr>Validation</vt:lpstr>
      <vt:lpstr>Country</vt:lpstr>
      <vt:lpstr>Currency</vt:lpstr>
      <vt:lpstr>DataImport</vt:lpstr>
      <vt:lpstr>Move</vt:lpstr>
      <vt:lpstr>OrgCodes</vt:lpstr>
      <vt:lpstr>OrgList</vt:lpstr>
      <vt:lpstr>'1. Instructions'!Print_Area</vt:lpstr>
      <vt:lpstr>'2. Personal Details'!Print_Area</vt:lpstr>
      <vt:lpstr>'4. Terms &amp; Conditions'!Print_Area</vt:lpstr>
      <vt:lpstr>'3. Household Contents'!Print_Titles</vt:lpstr>
      <vt:lpstr>Removalist</vt:lpstr>
      <vt:lpstr>STATE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2012-11-19T05:26:03Z</dcterms:created>
  <dcterms:modified xsi:type="dcterms:W3CDTF">2024-07-24T07:16:21Z</dcterms:modified>
</cp:coreProperties>
</file>